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Michael\Desktop\Pressure CYlinders\"/>
    </mc:Choice>
  </mc:AlternateContent>
  <bookViews>
    <workbookView xWindow="360" yWindow="105" windowWidth="20730" windowHeight="11760"/>
  </bookViews>
  <sheets>
    <sheet name="Air Cylinders" sheetId="1" r:id="rId1"/>
  </sheets>
  <calcPr calcId="152511"/>
</workbook>
</file>

<file path=xl/calcChain.xml><?xml version="1.0" encoding="utf-8"?>
<calcChain xmlns="http://schemas.openxmlformats.org/spreadsheetml/2006/main">
  <c r="F58" i="1" l="1"/>
  <c r="BK26" i="1" l="1"/>
  <c r="BK27" i="1" s="1"/>
  <c r="BK28" i="1" s="1"/>
  <c r="BK29" i="1" s="1"/>
  <c r="BK30" i="1" s="1"/>
  <c r="BK31" i="1" s="1"/>
  <c r="BK32" i="1" s="1"/>
  <c r="BK33" i="1" s="1"/>
  <c r="BK34" i="1" s="1"/>
  <c r="BK35" i="1" s="1"/>
  <c r="BK36" i="1" s="1"/>
  <c r="BK37" i="1" s="1"/>
  <c r="BK38" i="1" s="1"/>
  <c r="BK39" i="1" s="1"/>
  <c r="BK40" i="1" s="1"/>
  <c r="BK41" i="1" s="1"/>
  <c r="BK42" i="1" s="1"/>
  <c r="BK43" i="1" s="1"/>
  <c r="BK44" i="1" s="1"/>
  <c r="BK45" i="1" s="1"/>
  <c r="BK46" i="1" s="1"/>
  <c r="BK47" i="1" s="1"/>
  <c r="BK48" i="1" s="1"/>
  <c r="BK49" i="1" s="1"/>
  <c r="BK50" i="1" s="1"/>
  <c r="BK51" i="1" s="1"/>
  <c r="BK52" i="1" s="1"/>
  <c r="BK53" i="1" s="1"/>
  <c r="BK54" i="1" s="1"/>
  <c r="BK55" i="1" s="1"/>
  <c r="BK56" i="1" s="1"/>
  <c r="BK57" i="1" s="1"/>
  <c r="BK58" i="1" s="1"/>
  <c r="BK59" i="1" s="1"/>
  <c r="BK60" i="1" s="1"/>
  <c r="BK61" i="1" s="1"/>
  <c r="BK62" i="1" s="1"/>
  <c r="BK63" i="1" s="1"/>
  <c r="BK64" i="1" s="1"/>
  <c r="BK65" i="1" s="1"/>
  <c r="BK66" i="1" s="1"/>
  <c r="BK67" i="1" s="1"/>
  <c r="BK68" i="1" s="1"/>
  <c r="BK69" i="1" s="1"/>
  <c r="BK70" i="1" s="1"/>
  <c r="BK71" i="1" s="1"/>
  <c r="BK72" i="1" s="1"/>
  <c r="BK73" i="1" s="1"/>
  <c r="BK74" i="1" s="1"/>
  <c r="BK75" i="1" s="1"/>
  <c r="BK76" i="1" s="1"/>
  <c r="BK77" i="1" s="1"/>
  <c r="BK78" i="1" s="1"/>
  <c r="BK79" i="1" s="1"/>
  <c r="BK80" i="1" s="1"/>
  <c r="BK81" i="1" s="1"/>
  <c r="BK82" i="1" s="1"/>
  <c r="BK83" i="1" s="1"/>
  <c r="BK84" i="1" s="1"/>
  <c r="BK85" i="1" s="1"/>
  <c r="BK86" i="1" s="1"/>
  <c r="BK87" i="1" s="1"/>
  <c r="BK88" i="1" s="1"/>
  <c r="BK89" i="1" s="1"/>
  <c r="BK90" i="1" s="1"/>
  <c r="BK91" i="1" s="1"/>
  <c r="BK92" i="1" s="1"/>
  <c r="BK93" i="1" s="1"/>
  <c r="BK94" i="1" s="1"/>
  <c r="BK95" i="1" s="1"/>
  <c r="BK96" i="1" s="1"/>
  <c r="BK97" i="1" s="1"/>
  <c r="BK98" i="1" s="1"/>
  <c r="BK99" i="1" s="1"/>
  <c r="BK100" i="1" s="1"/>
  <c r="BK101" i="1" s="1"/>
  <c r="BK102" i="1" s="1"/>
  <c r="BK103" i="1" s="1"/>
  <c r="BK104" i="1" s="1"/>
  <c r="BK105" i="1" s="1"/>
  <c r="BK106" i="1" s="1"/>
  <c r="BK107" i="1" s="1"/>
  <c r="BK108" i="1" s="1"/>
  <c r="BK109" i="1" s="1"/>
  <c r="BK110" i="1" s="1"/>
  <c r="E28" i="1"/>
  <c r="BH25" i="1"/>
  <c r="BI25" i="1"/>
  <c r="F27" i="1"/>
  <c r="I27" i="1" s="1"/>
  <c r="BJ26" i="1" l="1"/>
  <c r="BL26" i="1" s="1"/>
  <c r="G27" i="1"/>
  <c r="H27" i="1" s="1"/>
  <c r="BT25" i="1" l="1"/>
  <c r="BU29" i="1" s="1"/>
  <c r="BV29" i="1" s="1"/>
  <c r="BU49" i="1" l="1"/>
  <c r="BV49" i="1" s="1"/>
  <c r="BU39" i="1"/>
  <c r="BV39" i="1" s="1"/>
  <c r="BU31" i="1"/>
  <c r="BV31" i="1" s="1"/>
  <c r="BU43" i="1"/>
  <c r="BV43" i="1" s="1"/>
  <c r="BU35" i="1"/>
  <c r="BV35" i="1" s="1"/>
  <c r="BU27" i="1"/>
  <c r="BV27" i="1" s="1"/>
  <c r="BU47" i="1"/>
  <c r="BV47" i="1" s="1"/>
  <c r="BU45" i="1"/>
  <c r="BV45" i="1" s="1"/>
  <c r="BU41" i="1"/>
  <c r="BV41" i="1" s="1"/>
  <c r="BU37" i="1"/>
  <c r="BV37" i="1" s="1"/>
  <c r="BU33" i="1"/>
  <c r="BV33" i="1" s="1"/>
  <c r="BU26" i="1"/>
  <c r="BV26" i="1" s="1"/>
  <c r="BU25" i="1"/>
  <c r="BV25" i="1" s="1"/>
  <c r="BU48" i="1"/>
  <c r="BV48" i="1" s="1"/>
  <c r="BU46" i="1"/>
  <c r="BV46" i="1" s="1"/>
  <c r="BU44" i="1"/>
  <c r="BV44" i="1" s="1"/>
  <c r="BU42" i="1"/>
  <c r="BV42" i="1" s="1"/>
  <c r="BU40" i="1"/>
  <c r="BV40" i="1" s="1"/>
  <c r="BU38" i="1"/>
  <c r="BV38" i="1" s="1"/>
  <c r="BU36" i="1"/>
  <c r="BV36" i="1" s="1"/>
  <c r="BU34" i="1"/>
  <c r="BV34" i="1" s="1"/>
  <c r="BU32" i="1"/>
  <c r="BV32" i="1" s="1"/>
  <c r="BU30" i="1"/>
  <c r="BV30" i="1" s="1"/>
  <c r="BU28" i="1"/>
  <c r="BV28" i="1" s="1"/>
  <c r="BM26" i="1"/>
  <c r="BJ25" i="1"/>
  <c r="BL25" i="1" s="1"/>
  <c r="BM25" i="1" s="1"/>
  <c r="BJ27" i="1" l="1"/>
  <c r="BL27" i="1" s="1"/>
  <c r="BM27" i="1" s="1"/>
  <c r="BJ28" i="1" l="1"/>
  <c r="BL28" i="1" s="1"/>
  <c r="BM28" i="1" s="1"/>
  <c r="BJ29" i="1" l="1"/>
  <c r="BL29" i="1" s="1"/>
  <c r="BM29" i="1" s="1"/>
  <c r="BJ30" i="1"/>
  <c r="BL30" i="1" s="1"/>
  <c r="BM30" i="1" s="1"/>
  <c r="BJ31" i="1" l="1"/>
  <c r="BL31" i="1" s="1"/>
  <c r="BM31" i="1" s="1"/>
  <c r="BJ32" i="1" l="1"/>
  <c r="BL32" i="1" s="1"/>
  <c r="BM32" i="1" s="1"/>
  <c r="BJ33" i="1" l="1"/>
  <c r="BL33" i="1" s="1"/>
  <c r="BM33" i="1" s="1"/>
  <c r="BJ34" i="1" l="1"/>
  <c r="BL34" i="1" s="1"/>
  <c r="BM34" i="1" s="1"/>
  <c r="BJ35" i="1" l="1"/>
  <c r="BL35" i="1" s="1"/>
  <c r="BM35" i="1" s="1"/>
  <c r="BJ36" i="1" l="1"/>
  <c r="BL36" i="1" s="1"/>
  <c r="BM36" i="1" s="1"/>
  <c r="BJ37" i="1" l="1"/>
  <c r="BL37" i="1" s="1"/>
  <c r="BM37" i="1" s="1"/>
  <c r="BJ38" i="1" l="1"/>
  <c r="BL38" i="1" s="1"/>
  <c r="BM38" i="1" s="1"/>
  <c r="BJ39" i="1" l="1"/>
  <c r="BL39" i="1" l="1"/>
  <c r="BJ40" i="1"/>
  <c r="BJ41" i="1" s="1"/>
  <c r="BJ42" i="1" s="1"/>
  <c r="BJ43" i="1" s="1"/>
  <c r="BJ44" i="1" s="1"/>
  <c r="BJ45" i="1" s="1"/>
  <c r="BJ46" i="1" s="1"/>
  <c r="BJ47" i="1" s="1"/>
  <c r="BJ48" i="1" s="1"/>
  <c r="BJ49" i="1" s="1"/>
  <c r="BJ50" i="1" s="1"/>
  <c r="BJ51" i="1" s="1"/>
  <c r="BJ52" i="1" s="1"/>
  <c r="BJ53" i="1" s="1"/>
  <c r="BJ54" i="1" s="1"/>
  <c r="BJ55" i="1" s="1"/>
  <c r="BJ56" i="1" s="1"/>
  <c r="BJ57" i="1" s="1"/>
  <c r="BJ58" i="1" s="1"/>
  <c r="BJ59" i="1" s="1"/>
  <c r="BJ60" i="1" s="1"/>
  <c r="BJ61" i="1" s="1"/>
  <c r="BJ62" i="1" s="1"/>
  <c r="BJ63" i="1" s="1"/>
  <c r="BJ64" i="1" s="1"/>
  <c r="BJ65" i="1" s="1"/>
  <c r="BJ66" i="1" s="1"/>
  <c r="BJ67" i="1" s="1"/>
  <c r="BJ68" i="1" s="1"/>
  <c r="BJ69" i="1" s="1"/>
  <c r="BJ70" i="1" s="1"/>
  <c r="BJ71" i="1" s="1"/>
  <c r="BJ72" i="1" s="1"/>
  <c r="BJ73" i="1" s="1"/>
  <c r="BJ74" i="1" s="1"/>
  <c r="BJ75" i="1" s="1"/>
  <c r="BJ76" i="1" s="1"/>
  <c r="BJ77" i="1" s="1"/>
  <c r="BJ78" i="1" s="1"/>
  <c r="BJ79" i="1" s="1"/>
  <c r="BJ80" i="1" s="1"/>
  <c r="BJ81" i="1" s="1"/>
  <c r="BJ82" i="1" s="1"/>
  <c r="BJ83" i="1" s="1"/>
  <c r="BJ84" i="1" s="1"/>
  <c r="BJ85" i="1" s="1"/>
  <c r="BJ86" i="1" s="1"/>
  <c r="BJ87" i="1" s="1"/>
  <c r="BJ88" i="1" s="1"/>
  <c r="BJ89" i="1" s="1"/>
  <c r="BJ90" i="1" s="1"/>
  <c r="BJ91" i="1" s="1"/>
  <c r="BJ92" i="1" s="1"/>
  <c r="BJ93" i="1" s="1"/>
  <c r="BJ94" i="1" s="1"/>
  <c r="BJ95" i="1" s="1"/>
  <c r="BJ96" i="1" s="1"/>
  <c r="BJ97" i="1" s="1"/>
  <c r="BJ98" i="1" s="1"/>
  <c r="BJ99" i="1" s="1"/>
  <c r="BJ100" i="1" s="1"/>
  <c r="BJ101" i="1" s="1"/>
  <c r="BJ102" i="1" s="1"/>
  <c r="BJ103" i="1" s="1"/>
  <c r="BJ104" i="1" s="1"/>
  <c r="BJ105" i="1" s="1"/>
  <c r="BJ106" i="1" s="1"/>
  <c r="BJ107" i="1" s="1"/>
  <c r="BJ108" i="1" s="1"/>
  <c r="BJ109" i="1" s="1"/>
  <c r="BJ110" i="1" s="1"/>
  <c r="BM39" i="1" l="1"/>
  <c r="BL40" i="1"/>
  <c r="BL41" i="1" l="1"/>
  <c r="BM40" i="1"/>
  <c r="BL42" i="1" l="1"/>
  <c r="BM41" i="1"/>
  <c r="BL43" i="1" l="1"/>
  <c r="BM42" i="1"/>
  <c r="BL44" i="1" l="1"/>
  <c r="BM43" i="1"/>
  <c r="BL45" i="1" l="1"/>
  <c r="BM44" i="1"/>
  <c r="BL46" i="1" l="1"/>
  <c r="BM45" i="1"/>
  <c r="BL47" i="1" l="1"/>
  <c r="BM46" i="1"/>
  <c r="BL48" i="1" l="1"/>
  <c r="BM47" i="1"/>
  <c r="BL49" i="1" l="1"/>
  <c r="BM48" i="1"/>
  <c r="BL50" i="1" l="1"/>
  <c r="BM49" i="1"/>
  <c r="BL51" i="1" l="1"/>
  <c r="BM50" i="1"/>
  <c r="BL52" i="1" l="1"/>
  <c r="BM51" i="1"/>
  <c r="BL53" i="1" l="1"/>
  <c r="BM52" i="1"/>
  <c r="BL54" i="1" l="1"/>
  <c r="BM53" i="1"/>
  <c r="BL55" i="1" l="1"/>
  <c r="BM54" i="1"/>
  <c r="BL56" i="1" l="1"/>
  <c r="BM55" i="1"/>
  <c r="BL57" i="1" l="1"/>
  <c r="BM56" i="1"/>
  <c r="BL58" i="1" l="1"/>
  <c r="BM57" i="1"/>
  <c r="BL59" i="1" l="1"/>
  <c r="BM58" i="1"/>
  <c r="BL60" i="1" l="1"/>
  <c r="BM59" i="1"/>
  <c r="BL61" i="1" l="1"/>
  <c r="BM60" i="1"/>
  <c r="BL62" i="1" l="1"/>
  <c r="BM61" i="1"/>
  <c r="BL63" i="1" l="1"/>
  <c r="BM62" i="1"/>
  <c r="BL64" i="1" l="1"/>
  <c r="BM63" i="1"/>
  <c r="BL65" i="1" l="1"/>
  <c r="BM64" i="1"/>
  <c r="BL66" i="1" l="1"/>
  <c r="BM65" i="1"/>
  <c r="BL67" i="1" l="1"/>
  <c r="BM66" i="1"/>
  <c r="BL68" i="1" l="1"/>
  <c r="BM67" i="1"/>
  <c r="BL69" i="1" l="1"/>
  <c r="BM68" i="1"/>
  <c r="BL70" i="1" l="1"/>
  <c r="BM69" i="1"/>
  <c r="BL71" i="1" l="1"/>
  <c r="BM70" i="1"/>
  <c r="BL72" i="1" l="1"/>
  <c r="BM71" i="1"/>
  <c r="BL73" i="1" l="1"/>
  <c r="BM72" i="1"/>
  <c r="BL74" i="1" l="1"/>
  <c r="BM73" i="1"/>
  <c r="BL75" i="1" l="1"/>
  <c r="BM74" i="1"/>
  <c r="BL76" i="1" l="1"/>
  <c r="BM75" i="1"/>
  <c r="BL77" i="1" l="1"/>
  <c r="BM76" i="1"/>
  <c r="BL78" i="1" l="1"/>
  <c r="BM77" i="1"/>
  <c r="BL79" i="1" l="1"/>
  <c r="BM78" i="1"/>
  <c r="BL80" i="1" l="1"/>
  <c r="BM79" i="1"/>
  <c r="BL81" i="1" l="1"/>
  <c r="BM80" i="1"/>
  <c r="BL82" i="1" l="1"/>
  <c r="BM81" i="1"/>
  <c r="BL83" i="1" l="1"/>
  <c r="BM82" i="1"/>
  <c r="BL84" i="1" l="1"/>
  <c r="BM83" i="1"/>
  <c r="BL85" i="1" l="1"/>
  <c r="BM84" i="1"/>
  <c r="BL86" i="1" l="1"/>
  <c r="BM85" i="1"/>
  <c r="BL87" i="1" l="1"/>
  <c r="BM86" i="1"/>
  <c r="BL88" i="1" l="1"/>
  <c r="BM87" i="1"/>
  <c r="BL89" i="1" l="1"/>
  <c r="BM88" i="1"/>
  <c r="BL90" i="1" l="1"/>
  <c r="BM89" i="1"/>
  <c r="BL91" i="1" l="1"/>
  <c r="BM90" i="1"/>
  <c r="BL92" i="1" l="1"/>
  <c r="BM91" i="1"/>
  <c r="BL93" i="1" l="1"/>
  <c r="BM92" i="1"/>
  <c r="BL94" i="1" l="1"/>
  <c r="BM93" i="1"/>
  <c r="BL95" i="1" l="1"/>
  <c r="BM94" i="1"/>
  <c r="BL96" i="1" l="1"/>
  <c r="BM95" i="1"/>
  <c r="BL97" i="1" l="1"/>
  <c r="BM96" i="1"/>
  <c r="BL98" i="1" l="1"/>
  <c r="BM97" i="1"/>
  <c r="BL99" i="1" l="1"/>
  <c r="BM98" i="1"/>
  <c r="BL100" i="1" l="1"/>
  <c r="BM99" i="1"/>
  <c r="BL101" i="1" l="1"/>
  <c r="BM100" i="1"/>
  <c r="BL102" i="1" l="1"/>
  <c r="BM101" i="1"/>
  <c r="BL103" i="1" l="1"/>
  <c r="BM102" i="1"/>
  <c r="BL104" i="1" l="1"/>
  <c r="BM103" i="1"/>
  <c r="BL105" i="1" l="1"/>
  <c r="BM104" i="1"/>
  <c r="BL106" i="1" l="1"/>
  <c r="BM105" i="1"/>
  <c r="BL107" i="1" l="1"/>
  <c r="BM106" i="1"/>
  <c r="BL108" i="1" l="1"/>
  <c r="BM107" i="1"/>
  <c r="BL109" i="1" l="1"/>
  <c r="BM108" i="1"/>
  <c r="BL110" i="1" l="1"/>
  <c r="BM110" i="1" s="1"/>
  <c r="BM109" i="1"/>
</calcChain>
</file>

<file path=xl/sharedStrings.xml><?xml version="1.0" encoding="utf-8"?>
<sst xmlns="http://schemas.openxmlformats.org/spreadsheetml/2006/main" count="42" uniqueCount="35">
  <si>
    <t>Number of Air Cylinders</t>
  </si>
  <si>
    <r>
      <t xml:space="preserve">Max </t>
    </r>
    <r>
      <rPr>
        <b/>
        <sz val="11"/>
        <color theme="1"/>
        <rFont val="Calibri"/>
        <family val="2"/>
        <scheme val="minor"/>
      </rPr>
      <t>Push</t>
    </r>
    <r>
      <rPr>
        <sz val="11"/>
        <color theme="1"/>
        <rFont val="Calibri"/>
        <family val="2"/>
        <scheme val="minor"/>
      </rPr>
      <t xml:space="preserve"> force (lb)</t>
    </r>
  </si>
  <si>
    <r>
      <t xml:space="preserve">Max </t>
    </r>
    <r>
      <rPr>
        <b/>
        <sz val="11"/>
        <color theme="1"/>
        <rFont val="Calibri"/>
        <family val="2"/>
        <scheme val="minor"/>
      </rPr>
      <t>Pull</t>
    </r>
    <r>
      <rPr>
        <sz val="11"/>
        <color theme="1"/>
        <rFont val="Calibri"/>
        <family val="2"/>
        <scheme val="minor"/>
      </rPr>
      <t xml:space="preserve"> force (lb)</t>
    </r>
  </si>
  <si>
    <t>Area (in^2)</t>
  </si>
  <si>
    <t>Pressure (psi)</t>
  </si>
  <si>
    <t>bore (in)</t>
  </si>
  <si>
    <r>
      <t xml:space="preserve">Max </t>
    </r>
    <r>
      <rPr>
        <b/>
        <sz val="11"/>
        <color theme="1"/>
        <rFont val="Calibri"/>
        <family val="2"/>
        <scheme val="minor"/>
      </rPr>
      <t>Pull</t>
    </r>
    <r>
      <rPr>
        <sz val="11"/>
        <color theme="1"/>
        <rFont val="Calibri"/>
        <family val="2"/>
        <scheme val="minor"/>
      </rPr>
      <t xml:space="preserve"> force (lb) (Double Acting cylinders only)</t>
    </r>
  </si>
  <si>
    <t>www.EngineerDog.com</t>
  </si>
  <si>
    <r>
      <t>Press Tab to Cycle Through</t>
    </r>
    <r>
      <rPr>
        <b/>
        <sz val="22"/>
        <color rgb="FFFF0000"/>
        <rFont val="Calibri"/>
        <family val="2"/>
        <scheme val="minor"/>
      </rPr>
      <t xml:space="preserve"> Input Variables</t>
    </r>
  </si>
  <si>
    <t>(in)</t>
  </si>
  <si>
    <t>(#)</t>
  </si>
  <si>
    <t>(psi)</t>
  </si>
  <si>
    <t>Air Pressure</t>
  </si>
  <si>
    <t>(lb)</t>
  </si>
  <si>
    <t>Bore Area</t>
  </si>
  <si>
    <t>Bore</t>
  </si>
  <si>
    <r>
      <t>(in</t>
    </r>
    <r>
      <rPr>
        <b/>
        <vertAlign val="superscript"/>
        <sz val="16"/>
        <rFont val="Calibri"/>
        <family val="2"/>
        <scheme val="minor"/>
      </rPr>
      <t>2</t>
    </r>
    <r>
      <rPr>
        <b/>
        <sz val="16"/>
        <rFont val="Calibri"/>
        <family val="2"/>
        <scheme val="minor"/>
      </rPr>
      <t>)</t>
    </r>
  </si>
  <si>
    <t>Number of Cylinders in Use</t>
  </si>
  <si>
    <t>Air Flowrate</t>
  </si>
  <si>
    <r>
      <t>(in</t>
    </r>
    <r>
      <rPr>
        <b/>
        <sz val="16"/>
        <rFont val="Calibri"/>
        <family val="2"/>
        <scheme val="minor"/>
      </rPr>
      <t>)</t>
    </r>
  </si>
  <si>
    <t>Discharge Rate of Pressurized 
Air Through an Orifice</t>
  </si>
  <si>
    <r>
      <t>Sharpness of Orifice</t>
    </r>
    <r>
      <rPr>
        <sz val="12"/>
        <rFont val="Calibri"/>
        <family val="2"/>
        <scheme val="minor"/>
      </rPr>
      <t xml:space="preserve"> 
(well rounded = .97,
 sharp hole = .65)</t>
    </r>
  </si>
  <si>
    <t>(between.65 and .97)</t>
  </si>
  <si>
    <t>Gage Pressure</t>
  </si>
  <si>
    <t>(Gal)</t>
  </si>
  <si>
    <r>
      <t xml:space="preserve">Cylinder Dimensions &amp; Forces:
</t>
    </r>
    <r>
      <rPr>
        <sz val="14"/>
        <color theme="1"/>
        <rFont val="Calibri"/>
        <family val="2"/>
        <scheme val="minor"/>
      </rPr>
      <t>(The load calculations could also be used for hydraulic cylinders.)</t>
    </r>
  </si>
  <si>
    <r>
      <t xml:space="preserve">Max Tensile </t>
    </r>
    <r>
      <rPr>
        <b/>
        <sz val="16"/>
        <color theme="1"/>
        <rFont val="Calibri"/>
        <family val="2"/>
        <scheme val="minor"/>
      </rPr>
      <t xml:space="preserve">Force
</t>
    </r>
    <r>
      <rPr>
        <sz val="16"/>
        <color theme="1"/>
        <rFont val="Calibri"/>
        <family val="2"/>
        <scheme val="minor"/>
      </rPr>
      <t>(double acting cylinders only)</t>
    </r>
  </si>
  <si>
    <r>
      <t xml:space="preserve">Max Compressive </t>
    </r>
    <r>
      <rPr>
        <b/>
        <sz val="16"/>
        <color theme="1"/>
        <rFont val="Calibri"/>
        <family val="2"/>
        <scheme val="minor"/>
      </rPr>
      <t>Force</t>
    </r>
  </si>
  <si>
    <t>Volumetric Disp per inch of Stroke</t>
  </si>
  <si>
    <r>
      <rPr>
        <b/>
        <sz val="14"/>
        <color theme="1"/>
        <rFont val="Calibri"/>
        <family val="2"/>
        <scheme val="minor"/>
      </rPr>
      <t xml:space="preserve">Notes on Pneumatic Cyinder Design: </t>
    </r>
    <r>
      <rPr>
        <sz val="14"/>
        <color theme="1"/>
        <rFont val="Calibri"/>
        <family val="2"/>
        <scheme val="minor"/>
      </rPr>
      <t xml:space="preserve">
*The max tensile force is lower than the max compressive force because the inner shaft reduces the effective area of the bore. 
*Pressure cylinders DO NOT like raidal forces which cause them to wear out prematurely. 
*Watch out for buckling when your cylinder is loaded in the fully extended position. Order a cylinder with a stop tube to prevent buckling. (A stop tube is a spacer between the piston and rod-end head.)
*Lubricated air will extend the life of the cylinder, but it will also wash out the original lubrication. Once lubricated air is introduced, it must always be used!</t>
    </r>
  </si>
  <si>
    <t>http://mead-usa.com/reference/media/pneumatic_handbook.pdf</t>
  </si>
  <si>
    <t>Lots more information:</t>
  </si>
  <si>
    <t>(gal/min)</t>
  </si>
  <si>
    <t>Diameter of
 Orifice</t>
  </si>
  <si>
    <r>
      <t>*</t>
    </r>
    <r>
      <rPr>
        <b/>
        <sz val="12"/>
        <color theme="1"/>
        <rFont val="Calibri"/>
        <family val="2"/>
        <scheme val="minor"/>
      </rPr>
      <t>Assumptions:</t>
    </r>
    <r>
      <rPr>
        <sz val="12"/>
        <color theme="1"/>
        <rFont val="Calibri"/>
        <family val="2"/>
        <scheme val="minor"/>
      </rPr>
      <t xml:space="preserve"> air is at atmospheric pressure of 14.7 psig, temperature of 70F, air density is 0.7494lb/ft^3. This equation is accurate for air p
http://www.engineersedge.com/fluid_flow/discharge-air-orifice.htm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</si>
</sst>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00"/>
    <numFmt numFmtId="165" formatCode="#,##0.000"/>
    <numFmt numFmtId="166" formatCode="#,##0.0"/>
    <numFmt numFmtId="168" formatCode="#,##0.00000"/>
  </numFmts>
  <fonts count="21" x14ac:knownFonts="1"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22"/>
      <color theme="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vertAlign val="superscript"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49494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</cellStyleXfs>
  <cellXfs count="58">
    <xf numFmtId="0" fontId="0" fillId="0" borderId="0" xfId="0"/>
    <xf numFmtId="0" fontId="0" fillId="4" borderId="0" xfId="0" applyFill="1" applyProtection="1"/>
    <xf numFmtId="0" fontId="4" fillId="4" borderId="0" xfId="0" applyFont="1" applyFill="1" applyAlignment="1" applyProtection="1">
      <alignment vertical="center" wrapText="1"/>
    </xf>
    <xf numFmtId="0" fontId="4" fillId="4" borderId="0" xfId="0" applyFont="1" applyFill="1" applyAlignment="1" applyProtection="1">
      <alignment horizontal="center" vertical="center" wrapText="1"/>
    </xf>
    <xf numFmtId="0" fontId="6" fillId="4" borderId="0" xfId="0" applyFont="1" applyFill="1" applyAlignment="1" applyProtection="1">
      <alignment wrapText="1"/>
    </xf>
    <xf numFmtId="165" fontId="10" fillId="6" borderId="4" xfId="0" applyNumberFormat="1" applyFont="1" applyFill="1" applyBorder="1" applyAlignment="1" applyProtection="1">
      <alignment horizontal="center" vertical="center"/>
      <protection locked="0"/>
    </xf>
    <xf numFmtId="3" fontId="10" fillId="6" borderId="4" xfId="0" applyNumberFormat="1" applyFont="1" applyFill="1" applyBorder="1" applyAlignment="1" applyProtection="1">
      <alignment horizontal="center" vertical="center"/>
      <protection locked="0"/>
    </xf>
    <xf numFmtId="1" fontId="10" fillId="6" borderId="4" xfId="0" applyNumberFormat="1" applyFont="1" applyFill="1" applyBorder="1" applyAlignment="1" applyProtection="1">
      <alignment horizontal="center" vertical="center"/>
      <protection locked="0"/>
    </xf>
    <xf numFmtId="0" fontId="0" fillId="4" borderId="0" xfId="0" applyFill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0" fillId="0" borderId="0" xfId="0" applyAlignment="1" applyProtection="1">
      <alignment horizontal="center" vertical="center" wrapText="1"/>
    </xf>
    <xf numFmtId="0" fontId="8" fillId="5" borderId="4" xfId="0" applyFont="1" applyFill="1" applyBorder="1" applyAlignment="1" applyProtection="1">
      <alignment horizontal="center" vertical="center" wrapText="1"/>
    </xf>
    <xf numFmtId="164" fontId="1" fillId="2" borderId="0" xfId="1" applyNumberFormat="1" applyAlignment="1" applyProtection="1">
      <alignment horizontal="center" vertical="center"/>
    </xf>
    <xf numFmtId="165" fontId="1" fillId="2" borderId="0" xfId="1" applyNumberFormat="1" applyAlignment="1" applyProtection="1">
      <alignment horizontal="center" vertical="center"/>
    </xf>
    <xf numFmtId="164" fontId="0" fillId="0" borderId="0" xfId="0" applyNumberFormat="1" applyAlignment="1" applyProtection="1">
      <alignment horizontal="center" vertical="center"/>
    </xf>
    <xf numFmtId="3" fontId="0" fillId="0" borderId="0" xfId="0" applyNumberFormat="1" applyAlignment="1" applyProtection="1">
      <alignment horizontal="center" vertical="center"/>
    </xf>
    <xf numFmtId="0" fontId="1" fillId="2" borderId="0" xfId="1" applyAlignment="1" applyProtection="1">
      <alignment horizontal="center" vertical="center"/>
    </xf>
    <xf numFmtId="165" fontId="11" fillId="6" borderId="4" xfId="0" applyNumberFormat="1" applyFont="1" applyFill="1" applyBorder="1" applyAlignment="1" applyProtection="1">
      <alignment horizontal="center" vertical="center"/>
    </xf>
    <xf numFmtId="164" fontId="0" fillId="0" borderId="0" xfId="0" applyNumberFormat="1" applyFill="1" applyAlignment="1" applyProtection="1">
      <alignment horizontal="center" vertical="center"/>
    </xf>
    <xf numFmtId="0" fontId="0" fillId="0" borderId="0" xfId="0" applyFill="1" applyAlignment="1" applyProtection="1">
      <alignment horizontal="center" vertical="center"/>
    </xf>
    <xf numFmtId="0" fontId="0" fillId="3" borderId="0" xfId="0" applyFill="1" applyAlignment="1" applyProtection="1">
      <alignment horizontal="center" vertical="center"/>
    </xf>
    <xf numFmtId="164" fontId="0" fillId="3" borderId="0" xfId="0" applyNumberFormat="1" applyFill="1" applyAlignment="1" applyProtection="1">
      <alignment horizontal="center" vertical="center"/>
    </xf>
    <xf numFmtId="3" fontId="0" fillId="3" borderId="0" xfId="0" applyNumberFormat="1" applyFill="1" applyAlignment="1" applyProtection="1">
      <alignment horizontal="center" vertical="center"/>
    </xf>
    <xf numFmtId="0" fontId="14" fillId="0" borderId="0" xfId="0" applyFont="1" applyAlignment="1" applyProtection="1">
      <alignment horizontal="center" vertical="center"/>
    </xf>
    <xf numFmtId="3" fontId="11" fillId="6" borderId="4" xfId="0" applyNumberFormat="1" applyFont="1" applyFill="1" applyBorder="1" applyAlignment="1" applyProtection="1">
      <alignment horizontal="center" vertical="center"/>
    </xf>
    <xf numFmtId="0" fontId="18" fillId="5" borderId="4" xfId="0" applyFont="1" applyFill="1" applyBorder="1" applyAlignment="1" applyProtection="1">
      <alignment horizontal="center" vertical="center" wrapText="1"/>
    </xf>
    <xf numFmtId="0" fontId="8" fillId="5" borderId="13" xfId="0" applyFont="1" applyFill="1" applyBorder="1" applyAlignment="1" applyProtection="1">
      <alignment horizontal="center" vertical="center" wrapText="1"/>
    </xf>
    <xf numFmtId="0" fontId="0" fillId="6" borderId="0" xfId="0" applyFill="1" applyAlignment="1" applyProtection="1">
      <alignment horizontal="center" vertical="center"/>
    </xf>
    <xf numFmtId="0" fontId="0" fillId="5" borderId="0" xfId="0" applyFill="1" applyAlignment="1" applyProtection="1">
      <alignment horizontal="center" vertical="center"/>
    </xf>
    <xf numFmtId="4" fontId="10" fillId="6" borderId="4" xfId="0" applyNumberFormat="1" applyFont="1" applyFill="1" applyBorder="1" applyAlignment="1" applyProtection="1">
      <alignment horizontal="center" vertical="center"/>
      <protection locked="0"/>
    </xf>
    <xf numFmtId="0" fontId="17" fillId="0" borderId="0" xfId="0" applyFont="1" applyAlignment="1" applyProtection="1">
      <alignment horizontal="left" vertical="center" wrapText="1"/>
    </xf>
    <xf numFmtId="0" fontId="16" fillId="7" borderId="5" xfId="0" applyFont="1" applyFill="1" applyBorder="1" applyAlignment="1" applyProtection="1">
      <alignment horizontal="center" vertical="center" wrapText="1"/>
    </xf>
    <xf numFmtId="0" fontId="16" fillId="7" borderId="6" xfId="0" applyFont="1" applyFill="1" applyBorder="1" applyAlignment="1" applyProtection="1">
      <alignment horizontal="center" vertical="center" wrapText="1"/>
    </xf>
    <xf numFmtId="0" fontId="16" fillId="7" borderId="7" xfId="0" applyFont="1" applyFill="1" applyBorder="1" applyAlignment="1" applyProtection="1">
      <alignment horizontal="center" vertical="center" wrapText="1"/>
    </xf>
    <xf numFmtId="0" fontId="16" fillId="7" borderId="8" xfId="0" applyFont="1" applyFill="1" applyBorder="1" applyAlignment="1" applyProtection="1">
      <alignment horizontal="center" vertical="center" wrapText="1"/>
    </xf>
    <xf numFmtId="0" fontId="16" fillId="7" borderId="0" xfId="0" applyFont="1" applyFill="1" applyBorder="1" applyAlignment="1" applyProtection="1">
      <alignment horizontal="center" vertical="center" wrapText="1"/>
    </xf>
    <xf numFmtId="0" fontId="16" fillId="7" borderId="9" xfId="0" applyFont="1" applyFill="1" applyBorder="1" applyAlignment="1" applyProtection="1">
      <alignment horizontal="center" vertical="center" wrapText="1"/>
    </xf>
    <xf numFmtId="0" fontId="16" fillId="7" borderId="10" xfId="0" applyFont="1" applyFill="1" applyBorder="1" applyAlignment="1" applyProtection="1">
      <alignment horizontal="center" vertical="center" wrapText="1"/>
    </xf>
    <xf numFmtId="0" fontId="16" fillId="7" borderId="11" xfId="0" applyFont="1" applyFill="1" applyBorder="1" applyAlignment="1" applyProtection="1">
      <alignment horizontal="center" vertical="center" wrapText="1"/>
    </xf>
    <xf numFmtId="0" fontId="16" fillId="7" borderId="12" xfId="0" applyFont="1" applyFill="1" applyBorder="1" applyAlignment="1" applyProtection="1">
      <alignment horizontal="center" vertical="center" wrapText="1"/>
    </xf>
    <xf numFmtId="0" fontId="3" fillId="4" borderId="0" xfId="2" applyFill="1" applyAlignment="1" applyProtection="1">
      <alignment horizontal="center" vertical="center"/>
    </xf>
    <xf numFmtId="0" fontId="7" fillId="7" borderId="1" xfId="0" applyFont="1" applyFill="1" applyBorder="1" applyAlignment="1" applyProtection="1">
      <alignment horizontal="center" vertical="center" wrapText="1"/>
    </xf>
    <xf numFmtId="0" fontId="7" fillId="7" borderId="2" xfId="0" applyFont="1" applyFill="1" applyBorder="1" applyAlignment="1" applyProtection="1">
      <alignment horizontal="center" vertical="center" wrapText="1"/>
    </xf>
    <xf numFmtId="0" fontId="7" fillId="7" borderId="3" xfId="0" applyFont="1" applyFill="1" applyBorder="1" applyAlignment="1" applyProtection="1">
      <alignment horizontal="center" vertical="center" wrapText="1"/>
    </xf>
    <xf numFmtId="0" fontId="4" fillId="4" borderId="0" xfId="0" applyFont="1" applyFill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left" vertical="top" wrapText="1"/>
    </xf>
    <xf numFmtId="0" fontId="6" fillId="0" borderId="6" xfId="0" applyFont="1" applyFill="1" applyBorder="1" applyAlignment="1" applyProtection="1">
      <alignment horizontal="left" vertical="top" wrapText="1"/>
    </xf>
    <xf numFmtId="0" fontId="6" fillId="0" borderId="7" xfId="0" applyFont="1" applyFill="1" applyBorder="1" applyAlignment="1" applyProtection="1">
      <alignment horizontal="left" vertical="top" wrapText="1"/>
    </xf>
    <xf numFmtId="0" fontId="6" fillId="0" borderId="8" xfId="0" applyFont="1" applyFill="1" applyBorder="1" applyAlignment="1" applyProtection="1">
      <alignment horizontal="left" vertical="top" wrapText="1"/>
    </xf>
    <xf numFmtId="0" fontId="6" fillId="0" borderId="0" xfId="0" applyFont="1" applyFill="1" applyBorder="1" applyAlignment="1" applyProtection="1">
      <alignment horizontal="left" vertical="top" wrapText="1"/>
    </xf>
    <xf numFmtId="0" fontId="6" fillId="0" borderId="9" xfId="0" applyFont="1" applyFill="1" applyBorder="1" applyAlignment="1" applyProtection="1">
      <alignment horizontal="left" vertical="top" wrapText="1"/>
    </xf>
    <xf numFmtId="0" fontId="6" fillId="0" borderId="10" xfId="0" applyFont="1" applyFill="1" applyBorder="1" applyAlignment="1" applyProtection="1">
      <alignment horizontal="left" vertical="top" wrapText="1"/>
    </xf>
    <xf numFmtId="0" fontId="6" fillId="0" borderId="11" xfId="0" applyFont="1" applyFill="1" applyBorder="1" applyAlignment="1" applyProtection="1">
      <alignment horizontal="left" vertical="top" wrapText="1"/>
    </xf>
    <xf numFmtId="0" fontId="6" fillId="0" borderId="12" xfId="0" applyFont="1" applyFill="1" applyBorder="1" applyAlignment="1" applyProtection="1">
      <alignment horizontal="left" vertical="top" wrapText="1"/>
    </xf>
    <xf numFmtId="166" fontId="11" fillId="6" borderId="4" xfId="0" applyNumberFormat="1" applyFont="1" applyFill="1" applyBorder="1" applyAlignment="1" applyProtection="1">
      <alignment horizontal="center" vertical="center"/>
    </xf>
    <xf numFmtId="168" fontId="11" fillId="6" borderId="4" xfId="0" applyNumberFormat="1" applyFont="1" applyFill="1" applyBorder="1" applyAlignment="1" applyProtection="1">
      <alignment horizontal="center" vertical="center"/>
    </xf>
    <xf numFmtId="0" fontId="20" fillId="0" borderId="0" xfId="0" applyFont="1" applyFill="1" applyAlignment="1" applyProtection="1">
      <alignment horizontal="center" vertical="center"/>
    </xf>
    <xf numFmtId="0" fontId="17" fillId="0" borderId="0" xfId="0" applyFont="1" applyFill="1" applyAlignment="1" applyProtection="1">
      <alignment horizontal="left" vertical="center"/>
      <protection locked="0"/>
    </xf>
  </cellXfs>
  <cellStyles count="3">
    <cellStyle name="Bad" xfId="1" builtinId="27"/>
    <cellStyle name="Hyperlink" xfId="2" builtinId="8"/>
    <cellStyle name="Normal" xfId="0" builtinId="0"/>
  </cellStyles>
  <dxfs count="0"/>
  <tableStyles count="0" defaultTableStyle="TableStyleMedium2" defaultPivotStyle="PivotStyleLight16"/>
  <colors>
    <mruColors>
      <color rgb="FF94949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000"/>
            </a:pPr>
            <a:r>
              <a:rPr lang="en-US" sz="2000"/>
              <a:t>Cylinder Force vs Bore 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1477378665091822"/>
          <c:y val="0.13718785167851733"/>
          <c:w val="0.85900842450253412"/>
          <c:h val="0.70107732317485305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'Air Cylinders'!$BL$24</c:f>
              <c:strCache>
                <c:ptCount val="1"/>
                <c:pt idx="0">
                  <c:v>Max Push force (lb)</c:v>
                </c:pt>
              </c:strCache>
            </c:strRef>
          </c:tx>
          <c:marker>
            <c:symbol val="none"/>
          </c:marker>
          <c:xVal>
            <c:numRef>
              <c:f>'Air Cylinders'!$BK$25:$BK$153</c:f>
              <c:numCache>
                <c:formatCode>General</c:formatCode>
                <c:ptCount val="129"/>
                <c:pt idx="0">
                  <c:v>0.5</c:v>
                </c:pt>
                <c:pt idx="1">
                  <c:v>0.75</c:v>
                </c:pt>
                <c:pt idx="2">
                  <c:v>1</c:v>
                </c:pt>
                <c:pt idx="3">
                  <c:v>1.25</c:v>
                </c:pt>
                <c:pt idx="4">
                  <c:v>1.5</c:v>
                </c:pt>
                <c:pt idx="5">
                  <c:v>1.75</c:v>
                </c:pt>
                <c:pt idx="6">
                  <c:v>2</c:v>
                </c:pt>
                <c:pt idx="7">
                  <c:v>2.25</c:v>
                </c:pt>
                <c:pt idx="8">
                  <c:v>2.5</c:v>
                </c:pt>
                <c:pt idx="9">
                  <c:v>2.5</c:v>
                </c:pt>
                <c:pt idx="10">
                  <c:v>2.5</c:v>
                </c:pt>
                <c:pt idx="11">
                  <c:v>2.5</c:v>
                </c:pt>
                <c:pt idx="12">
                  <c:v>2.5</c:v>
                </c:pt>
                <c:pt idx="13">
                  <c:v>2.5</c:v>
                </c:pt>
                <c:pt idx="14">
                  <c:v>2.5</c:v>
                </c:pt>
                <c:pt idx="15">
                  <c:v>2.5</c:v>
                </c:pt>
                <c:pt idx="16">
                  <c:v>2.5</c:v>
                </c:pt>
                <c:pt idx="17">
                  <c:v>2.5</c:v>
                </c:pt>
                <c:pt idx="18">
                  <c:v>2.5</c:v>
                </c:pt>
                <c:pt idx="19">
                  <c:v>2.5</c:v>
                </c:pt>
                <c:pt idx="20">
                  <c:v>2.5</c:v>
                </c:pt>
                <c:pt idx="21">
                  <c:v>2.5</c:v>
                </c:pt>
                <c:pt idx="22">
                  <c:v>2.5</c:v>
                </c:pt>
                <c:pt idx="23">
                  <c:v>2.5</c:v>
                </c:pt>
                <c:pt idx="24">
                  <c:v>2.5</c:v>
                </c:pt>
                <c:pt idx="25">
                  <c:v>2.5</c:v>
                </c:pt>
                <c:pt idx="26">
                  <c:v>2.5</c:v>
                </c:pt>
                <c:pt idx="27">
                  <c:v>2.5</c:v>
                </c:pt>
                <c:pt idx="28">
                  <c:v>2.5</c:v>
                </c:pt>
                <c:pt idx="29">
                  <c:v>2.5</c:v>
                </c:pt>
                <c:pt idx="30">
                  <c:v>2.5</c:v>
                </c:pt>
                <c:pt idx="31">
                  <c:v>2.5</c:v>
                </c:pt>
                <c:pt idx="32">
                  <c:v>2.5</c:v>
                </c:pt>
                <c:pt idx="33">
                  <c:v>2.5</c:v>
                </c:pt>
                <c:pt idx="34">
                  <c:v>2.5</c:v>
                </c:pt>
                <c:pt idx="35">
                  <c:v>2.5</c:v>
                </c:pt>
                <c:pt idx="36">
                  <c:v>2.5</c:v>
                </c:pt>
                <c:pt idx="37">
                  <c:v>2.5</c:v>
                </c:pt>
                <c:pt idx="38">
                  <c:v>2.5</c:v>
                </c:pt>
                <c:pt idx="39">
                  <c:v>2.5</c:v>
                </c:pt>
                <c:pt idx="40">
                  <c:v>2.5</c:v>
                </c:pt>
                <c:pt idx="41">
                  <c:v>2.5</c:v>
                </c:pt>
                <c:pt idx="42">
                  <c:v>2.5</c:v>
                </c:pt>
                <c:pt idx="43">
                  <c:v>2.5</c:v>
                </c:pt>
                <c:pt idx="44">
                  <c:v>2.5</c:v>
                </c:pt>
                <c:pt idx="45">
                  <c:v>2.5</c:v>
                </c:pt>
                <c:pt idx="46">
                  <c:v>2.5</c:v>
                </c:pt>
                <c:pt idx="47">
                  <c:v>2.5</c:v>
                </c:pt>
                <c:pt idx="48">
                  <c:v>2.5</c:v>
                </c:pt>
                <c:pt idx="49">
                  <c:v>2.5</c:v>
                </c:pt>
                <c:pt idx="50">
                  <c:v>2.5</c:v>
                </c:pt>
                <c:pt idx="51">
                  <c:v>2.5</c:v>
                </c:pt>
                <c:pt idx="52">
                  <c:v>2.5</c:v>
                </c:pt>
                <c:pt idx="53">
                  <c:v>2.5</c:v>
                </c:pt>
                <c:pt idx="54">
                  <c:v>2.5</c:v>
                </c:pt>
                <c:pt idx="55">
                  <c:v>2.5</c:v>
                </c:pt>
                <c:pt idx="56">
                  <c:v>2.5</c:v>
                </c:pt>
                <c:pt idx="57">
                  <c:v>2.5</c:v>
                </c:pt>
                <c:pt idx="58">
                  <c:v>2.5</c:v>
                </c:pt>
                <c:pt idx="59">
                  <c:v>2.5</c:v>
                </c:pt>
                <c:pt idx="60">
                  <c:v>2.5</c:v>
                </c:pt>
                <c:pt idx="61">
                  <c:v>2.5</c:v>
                </c:pt>
                <c:pt idx="62">
                  <c:v>2.5</c:v>
                </c:pt>
                <c:pt idx="63">
                  <c:v>2.5</c:v>
                </c:pt>
                <c:pt idx="64">
                  <c:v>2.5</c:v>
                </c:pt>
                <c:pt idx="65">
                  <c:v>2.5</c:v>
                </c:pt>
                <c:pt idx="66">
                  <c:v>2.5</c:v>
                </c:pt>
                <c:pt idx="67">
                  <c:v>2.5</c:v>
                </c:pt>
                <c:pt idx="68">
                  <c:v>2.5</c:v>
                </c:pt>
                <c:pt idx="69">
                  <c:v>2.5</c:v>
                </c:pt>
                <c:pt idx="70">
                  <c:v>2.5</c:v>
                </c:pt>
                <c:pt idx="71">
                  <c:v>2.5</c:v>
                </c:pt>
                <c:pt idx="72">
                  <c:v>2.5</c:v>
                </c:pt>
                <c:pt idx="73">
                  <c:v>2.5</c:v>
                </c:pt>
                <c:pt idx="74">
                  <c:v>2.5</c:v>
                </c:pt>
                <c:pt idx="75">
                  <c:v>2.5</c:v>
                </c:pt>
                <c:pt idx="76">
                  <c:v>2.5</c:v>
                </c:pt>
                <c:pt idx="77">
                  <c:v>2.5</c:v>
                </c:pt>
                <c:pt idx="78">
                  <c:v>2.5</c:v>
                </c:pt>
                <c:pt idx="79">
                  <c:v>2.5</c:v>
                </c:pt>
                <c:pt idx="80">
                  <c:v>2.5</c:v>
                </c:pt>
                <c:pt idx="81">
                  <c:v>2.5</c:v>
                </c:pt>
                <c:pt idx="82">
                  <c:v>2.5</c:v>
                </c:pt>
                <c:pt idx="83">
                  <c:v>2.5</c:v>
                </c:pt>
                <c:pt idx="84">
                  <c:v>2.5</c:v>
                </c:pt>
                <c:pt idx="85">
                  <c:v>2.5</c:v>
                </c:pt>
              </c:numCache>
            </c:numRef>
          </c:xVal>
          <c:yVal>
            <c:numRef>
              <c:f>'Air Cylinders'!$BL$25:$BL$153</c:f>
              <c:numCache>
                <c:formatCode>#,##0</c:formatCode>
                <c:ptCount val="129"/>
                <c:pt idx="0">
                  <c:v>22.58019719767664</c:v>
                </c:pt>
                <c:pt idx="1">
                  <c:v>50.805443694772435</c:v>
                </c:pt>
                <c:pt idx="2">
                  <c:v>90.320788790706558</c:v>
                </c:pt>
                <c:pt idx="3">
                  <c:v>141.12623248547899</c:v>
                </c:pt>
                <c:pt idx="4">
                  <c:v>203.22177477908974</c:v>
                </c:pt>
                <c:pt idx="5">
                  <c:v>276.60741567153877</c:v>
                </c:pt>
                <c:pt idx="6">
                  <c:v>361.28315516282623</c:v>
                </c:pt>
                <c:pt idx="7">
                  <c:v>457.24899325295189</c:v>
                </c:pt>
                <c:pt idx="8">
                  <c:v>564.50492994191598</c:v>
                </c:pt>
                <c:pt idx="9">
                  <c:v>564.50492994191598</c:v>
                </c:pt>
                <c:pt idx="10">
                  <c:v>564.50492994191598</c:v>
                </c:pt>
                <c:pt idx="11">
                  <c:v>564.50492994191598</c:v>
                </c:pt>
                <c:pt idx="12">
                  <c:v>564.50492994191598</c:v>
                </c:pt>
                <c:pt idx="13">
                  <c:v>564.50492994191598</c:v>
                </c:pt>
                <c:pt idx="14">
                  <c:v>564.50492994191598</c:v>
                </c:pt>
                <c:pt idx="15">
                  <c:v>564.50492994191598</c:v>
                </c:pt>
                <c:pt idx="16">
                  <c:v>564.50492994191598</c:v>
                </c:pt>
                <c:pt idx="17">
                  <c:v>564.50492994191598</c:v>
                </c:pt>
                <c:pt idx="18">
                  <c:v>564.50492994191598</c:v>
                </c:pt>
                <c:pt idx="19">
                  <c:v>564.50492994191598</c:v>
                </c:pt>
                <c:pt idx="20">
                  <c:v>564.50492994191598</c:v>
                </c:pt>
                <c:pt idx="21">
                  <c:v>564.50492994191598</c:v>
                </c:pt>
                <c:pt idx="22">
                  <c:v>564.50492994191598</c:v>
                </c:pt>
                <c:pt idx="23">
                  <c:v>564.50492994191598</c:v>
                </c:pt>
                <c:pt idx="24">
                  <c:v>564.50492994191598</c:v>
                </c:pt>
                <c:pt idx="25">
                  <c:v>564.50492994191598</c:v>
                </c:pt>
                <c:pt idx="26">
                  <c:v>564.50492994191598</c:v>
                </c:pt>
                <c:pt idx="27">
                  <c:v>564.50492994191598</c:v>
                </c:pt>
                <c:pt idx="28">
                  <c:v>564.50492994191598</c:v>
                </c:pt>
                <c:pt idx="29">
                  <c:v>564.50492994191598</c:v>
                </c:pt>
                <c:pt idx="30">
                  <c:v>564.50492994191598</c:v>
                </c:pt>
                <c:pt idx="31">
                  <c:v>564.50492994191598</c:v>
                </c:pt>
                <c:pt idx="32">
                  <c:v>564.50492994191598</c:v>
                </c:pt>
                <c:pt idx="33">
                  <c:v>564.50492994191598</c:v>
                </c:pt>
                <c:pt idx="34">
                  <c:v>564.50492994191598</c:v>
                </c:pt>
                <c:pt idx="35">
                  <c:v>564.50492994191598</c:v>
                </c:pt>
                <c:pt idx="36">
                  <c:v>564.50492994191598</c:v>
                </c:pt>
                <c:pt idx="37">
                  <c:v>564.50492994191598</c:v>
                </c:pt>
                <c:pt idx="38">
                  <c:v>564.50492994191598</c:v>
                </c:pt>
                <c:pt idx="39">
                  <c:v>564.50492994191598</c:v>
                </c:pt>
                <c:pt idx="40">
                  <c:v>564.50492994191598</c:v>
                </c:pt>
                <c:pt idx="41">
                  <c:v>564.50492994191598</c:v>
                </c:pt>
                <c:pt idx="42">
                  <c:v>564.50492994191598</c:v>
                </c:pt>
                <c:pt idx="43">
                  <c:v>564.50492994191598</c:v>
                </c:pt>
                <c:pt idx="44">
                  <c:v>564.50492994191598</c:v>
                </c:pt>
                <c:pt idx="45">
                  <c:v>564.50492994191598</c:v>
                </c:pt>
                <c:pt idx="46">
                  <c:v>564.50492994191598</c:v>
                </c:pt>
                <c:pt idx="47">
                  <c:v>564.50492994191598</c:v>
                </c:pt>
                <c:pt idx="48">
                  <c:v>564.50492994191598</c:v>
                </c:pt>
                <c:pt idx="49">
                  <c:v>564.50492994191598</c:v>
                </c:pt>
                <c:pt idx="50">
                  <c:v>564.50492994191598</c:v>
                </c:pt>
                <c:pt idx="51">
                  <c:v>564.50492994191598</c:v>
                </c:pt>
                <c:pt idx="52">
                  <c:v>564.50492994191598</c:v>
                </c:pt>
                <c:pt idx="53">
                  <c:v>564.50492994191598</c:v>
                </c:pt>
                <c:pt idx="54">
                  <c:v>564.50492994191598</c:v>
                </c:pt>
                <c:pt idx="55">
                  <c:v>564.50492994191598</c:v>
                </c:pt>
                <c:pt idx="56">
                  <c:v>564.50492994191598</c:v>
                </c:pt>
                <c:pt idx="57">
                  <c:v>564.50492994191598</c:v>
                </c:pt>
                <c:pt idx="58">
                  <c:v>564.50492994191598</c:v>
                </c:pt>
                <c:pt idx="59">
                  <c:v>564.50492994191598</c:v>
                </c:pt>
                <c:pt idx="60">
                  <c:v>564.50492994191598</c:v>
                </c:pt>
                <c:pt idx="61">
                  <c:v>564.50492994191598</c:v>
                </c:pt>
                <c:pt idx="62">
                  <c:v>564.50492994191598</c:v>
                </c:pt>
                <c:pt idx="63">
                  <c:v>564.50492994191598</c:v>
                </c:pt>
                <c:pt idx="64">
                  <c:v>564.50492994191598</c:v>
                </c:pt>
                <c:pt idx="65">
                  <c:v>564.50492994191598</c:v>
                </c:pt>
                <c:pt idx="66">
                  <c:v>564.50492994191598</c:v>
                </c:pt>
                <c:pt idx="67">
                  <c:v>564.50492994191598</c:v>
                </c:pt>
                <c:pt idx="68">
                  <c:v>564.50492994191598</c:v>
                </c:pt>
                <c:pt idx="69">
                  <c:v>564.50492994191598</c:v>
                </c:pt>
                <c:pt idx="70">
                  <c:v>564.50492994191598</c:v>
                </c:pt>
                <c:pt idx="71">
                  <c:v>564.50492994191598</c:v>
                </c:pt>
                <c:pt idx="72">
                  <c:v>564.50492994191598</c:v>
                </c:pt>
                <c:pt idx="73">
                  <c:v>564.50492994191598</c:v>
                </c:pt>
                <c:pt idx="74">
                  <c:v>564.50492994191598</c:v>
                </c:pt>
                <c:pt idx="75">
                  <c:v>564.50492994191598</c:v>
                </c:pt>
                <c:pt idx="76">
                  <c:v>564.50492994191598</c:v>
                </c:pt>
                <c:pt idx="77">
                  <c:v>564.50492994191598</c:v>
                </c:pt>
                <c:pt idx="78">
                  <c:v>564.50492994191598</c:v>
                </c:pt>
                <c:pt idx="79">
                  <c:v>564.50492994191598</c:v>
                </c:pt>
                <c:pt idx="80">
                  <c:v>564.50492994191598</c:v>
                </c:pt>
                <c:pt idx="81">
                  <c:v>564.50492994191598</c:v>
                </c:pt>
                <c:pt idx="82">
                  <c:v>564.50492994191598</c:v>
                </c:pt>
                <c:pt idx="83">
                  <c:v>564.50492994191598</c:v>
                </c:pt>
                <c:pt idx="84">
                  <c:v>564.50492994191598</c:v>
                </c:pt>
                <c:pt idx="85">
                  <c:v>564.50492994191598</c:v>
                </c:pt>
              </c:numCache>
            </c:numRef>
          </c:yVal>
          <c:smooth val="1"/>
        </c:ser>
        <c:ser>
          <c:idx val="1"/>
          <c:order val="1"/>
          <c:spPr>
            <a:ln>
              <a:solidFill>
                <a:srgbClr val="FF0000"/>
              </a:solidFill>
            </a:ln>
          </c:spPr>
          <c:marker>
            <c:symbol val="diamond"/>
            <c:size val="16"/>
          </c:marker>
          <c:xVal>
            <c:numRef>
              <c:f>'Air Cylinders'!$E$27:$E$28</c:f>
              <c:numCache>
                <c:formatCode>General</c:formatCode>
                <c:ptCount val="2"/>
                <c:pt idx="0" formatCode="#,##0.000">
                  <c:v>1.5</c:v>
                </c:pt>
                <c:pt idx="1">
                  <c:v>1.5</c:v>
                </c:pt>
              </c:numCache>
            </c:numRef>
          </c:xVal>
          <c:yVal>
            <c:numRef>
              <c:f>'Air Cylinders'!$G$27:$G$28</c:f>
              <c:numCache>
                <c:formatCode>General</c:formatCode>
                <c:ptCount val="2"/>
                <c:pt idx="0" formatCode="#,##0">
                  <c:v>203.22177477908974</c:v>
                </c:pt>
                <c:pt idx="1">
                  <c:v>0</c:v>
                </c:pt>
              </c:numCache>
            </c:numRef>
          </c:yVal>
          <c:smooth val="1"/>
        </c:ser>
        <c:ser>
          <c:idx val="2"/>
          <c:order val="2"/>
          <c:spPr>
            <a:ln>
              <a:solidFill>
                <a:srgbClr val="FF0000"/>
              </a:solidFill>
            </a:ln>
          </c:spPr>
          <c:marker>
            <c:symbol val="diamond"/>
            <c:size val="17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accent2">
                    <a:lumMod val="60000"/>
                    <a:lumOff val="40000"/>
                  </a:schemeClr>
                </a:solidFill>
              </a:ln>
            </c:spPr>
          </c:marker>
          <c:xVal>
            <c:numRef>
              <c:f>('Air Cylinders'!$D$28,'Air Cylinders'!$E$28)</c:f>
              <c:numCache>
                <c:formatCode>General</c:formatCode>
                <c:ptCount val="2"/>
                <c:pt idx="0">
                  <c:v>0</c:v>
                </c:pt>
                <c:pt idx="1">
                  <c:v>1.5</c:v>
                </c:pt>
              </c:numCache>
            </c:numRef>
          </c:xVal>
          <c:yVal>
            <c:numRef>
              <c:f>('Air Cylinders'!$G$27,'Air Cylinders'!$G$27)</c:f>
              <c:numCache>
                <c:formatCode>#,##0</c:formatCode>
                <c:ptCount val="2"/>
                <c:pt idx="0">
                  <c:v>203.22177477908974</c:v>
                </c:pt>
                <c:pt idx="1">
                  <c:v>203.22177477908974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87004736"/>
        <c:axId val="287005296"/>
      </c:scatterChart>
      <c:valAx>
        <c:axId val="287004736"/>
        <c:scaling>
          <c:orientation val="minMax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Cylinder Bore Diameter (in)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287005296"/>
        <c:crosses val="autoZero"/>
        <c:crossBetween val="midCat"/>
        <c:majorUnit val="1"/>
      </c:valAx>
      <c:valAx>
        <c:axId val="28700529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Max Compressive Force (lb)</a:t>
                </a:r>
              </a:p>
            </c:rich>
          </c:tx>
          <c:layout/>
          <c:overlay val="0"/>
        </c:title>
        <c:numFmt formatCode="#,##0" sourceLinked="1"/>
        <c:majorTickMark val="none"/>
        <c:minorTickMark val="none"/>
        <c:tickLblPos val="nextTo"/>
        <c:crossAx val="287004736"/>
        <c:crosses val="autoZero"/>
        <c:crossBetween val="midCat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spPr>
    <a:solidFill>
      <a:schemeClr val="lt1"/>
    </a:solidFill>
    <a:ln w="19050" cap="flat" cmpd="sng" algn="ctr">
      <a:solidFill>
        <a:sysClr val="windowText" lastClr="000000"/>
      </a:solidFill>
      <a:prstDash val="solid"/>
    </a:ln>
    <a:effectLst/>
  </c:spPr>
  <c:txPr>
    <a:bodyPr/>
    <a:lstStyle/>
    <a:p>
      <a:pPr>
        <a:defRPr sz="1600">
          <a:solidFill>
            <a:schemeClr val="dk1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1.png"/><Relationship Id="rId1" Type="http://schemas.openxmlformats.org/officeDocument/2006/relationships/hyperlink" Target="http://www.EngineerDog.com" TargetMode="External"/><Relationship Id="rId5" Type="http://schemas.openxmlformats.org/officeDocument/2006/relationships/image" Target="../media/image3.png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347622</xdr:colOff>
      <xdr:row>1</xdr:row>
      <xdr:rowOff>47624</xdr:rowOff>
    </xdr:from>
    <xdr:to>
      <xdr:col>9</xdr:col>
      <xdr:colOff>214460</xdr:colOff>
      <xdr:row>12</xdr:row>
      <xdr:rowOff>78440</xdr:rowOff>
    </xdr:to>
    <xdr:pic>
      <xdr:nvPicPr>
        <xdr:cNvPr id="2" name="Picture 2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490622" y="238124"/>
          <a:ext cx="11453720" cy="2417669"/>
        </a:xfrm>
        <a:prstGeom prst="rect">
          <a:avLst/>
        </a:prstGeom>
        <a:noFill/>
      </xdr:spPr>
    </xdr:pic>
    <xdr:clientData/>
  </xdr:twoCellAnchor>
  <xdr:twoCellAnchor>
    <xdr:from>
      <xdr:col>2</xdr:col>
      <xdr:colOff>767202</xdr:colOff>
      <xdr:row>27</xdr:row>
      <xdr:rowOff>89246</xdr:rowOff>
    </xdr:from>
    <xdr:to>
      <xdr:col>8</xdr:col>
      <xdr:colOff>675153</xdr:colOff>
      <xdr:row>50</xdr:row>
      <xdr:rowOff>67235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6</xdr:col>
      <xdr:colOff>22411</xdr:colOff>
      <xdr:row>55</xdr:row>
      <xdr:rowOff>11206</xdr:rowOff>
    </xdr:from>
    <xdr:to>
      <xdr:col>8</xdr:col>
      <xdr:colOff>1288675</xdr:colOff>
      <xdr:row>57</xdr:row>
      <xdr:rowOff>313766</xdr:rowOff>
    </xdr:to>
    <xdr:pic>
      <xdr:nvPicPr>
        <xdr:cNvPr id="7" name="Picture 6"/>
        <xdr:cNvPicPr/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7732058" y="16147677"/>
          <a:ext cx="4986617" cy="1815354"/>
        </a:xfrm>
        <a:prstGeom prst="rect">
          <a:avLst/>
        </a:prstGeom>
        <a:noFill/>
        <a:ln w="19050">
          <a:solidFill>
            <a:sysClr val="windowText" lastClr="000000"/>
          </a:solidFill>
          <a:miter lim="800000"/>
          <a:headEnd/>
          <a:tailEnd/>
        </a:ln>
      </xdr:spPr>
    </xdr:pic>
    <xdr:clientData/>
  </xdr:twoCellAnchor>
  <xdr:twoCellAnchor editAs="oneCell">
    <xdr:from>
      <xdr:col>6</xdr:col>
      <xdr:colOff>22412</xdr:colOff>
      <xdr:row>15</xdr:row>
      <xdr:rowOff>1</xdr:rowOff>
    </xdr:from>
    <xdr:to>
      <xdr:col>8</xdr:col>
      <xdr:colOff>1255259</xdr:colOff>
      <xdr:row>21</xdr:row>
      <xdr:rowOff>257737</xdr:rowOff>
    </xdr:to>
    <xdr:pic>
      <xdr:nvPicPr>
        <xdr:cNvPr id="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 l="42437" t="35006" r="9788" b="20237"/>
        <a:stretch>
          <a:fillRect/>
        </a:stretch>
      </xdr:blipFill>
      <xdr:spPr bwMode="auto">
        <a:xfrm>
          <a:off x="7732059" y="3361766"/>
          <a:ext cx="4953200" cy="2498912"/>
        </a:xfrm>
        <a:prstGeom prst="rect">
          <a:avLst/>
        </a:prstGeom>
        <a:noFill/>
        <a:ln w="19050">
          <a:solidFill>
            <a:sysClr val="windowText" lastClr="000000"/>
          </a:solidFill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engineerdog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V375"/>
  <sheetViews>
    <sheetView tabSelected="1" zoomScale="85" zoomScaleNormal="85" workbookViewId="0">
      <selection activeCell="C27" sqref="C27"/>
    </sheetView>
  </sheetViews>
  <sheetFormatPr defaultRowHeight="15" x14ac:dyDescent="0.25"/>
  <cols>
    <col min="1" max="1" width="9.85546875" style="8" customWidth="1"/>
    <col min="2" max="2" width="7.28515625" style="9" customWidth="1"/>
    <col min="3" max="4" width="25" style="9" customWidth="1"/>
    <col min="5" max="5" width="26.5703125" style="9" customWidth="1"/>
    <col min="6" max="6" width="21.85546875" style="9" customWidth="1"/>
    <col min="7" max="7" width="26" style="9" customWidth="1"/>
    <col min="8" max="8" width="29.7109375" style="9" customWidth="1"/>
    <col min="9" max="9" width="19.42578125" style="9" customWidth="1"/>
    <col min="10" max="10" width="12" style="9" customWidth="1"/>
    <col min="11" max="59" width="9.140625" style="8"/>
    <col min="60" max="16384" width="9.140625" style="9"/>
  </cols>
  <sheetData>
    <row r="1" spans="1:28" s="1" customFormat="1" x14ac:dyDescent="0.25">
      <c r="B1" s="40" t="s">
        <v>7</v>
      </c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</row>
    <row r="2" spans="1:28" s="1" customFormat="1" x14ac:dyDescent="0.25"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</row>
    <row r="3" spans="1:28" s="1" customFormat="1" x14ac:dyDescent="0.25"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</row>
    <row r="4" spans="1:28" s="1" customFormat="1" x14ac:dyDescent="0.25"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</row>
    <row r="5" spans="1:28" s="1" customFormat="1" ht="38.25" customHeight="1" x14ac:dyDescent="0.25"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</row>
    <row r="6" spans="1:28" s="1" customFormat="1" x14ac:dyDescent="0.25"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</row>
    <row r="7" spans="1:28" s="1" customFormat="1" x14ac:dyDescent="0.25">
      <c r="B7" s="40"/>
      <c r="C7" s="40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</row>
    <row r="8" spans="1:28" s="1" customFormat="1" x14ac:dyDescent="0.25"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</row>
    <row r="9" spans="1:28" s="1" customFormat="1" x14ac:dyDescent="0.25">
      <c r="B9" s="40"/>
      <c r="C9" s="40"/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</row>
    <row r="10" spans="1:28" s="1" customFormat="1" x14ac:dyDescent="0.25"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</row>
    <row r="11" spans="1:28" s="1" customFormat="1" x14ac:dyDescent="0.25">
      <c r="B11" s="40"/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</row>
    <row r="12" spans="1:28" s="1" customFormat="1" x14ac:dyDescent="0.25"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</row>
    <row r="13" spans="1:28" s="1" customFormat="1" ht="12.75" customHeight="1" x14ac:dyDescent="0.25"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</row>
    <row r="14" spans="1:28" s="4" customFormat="1" ht="33.75" customHeight="1" x14ac:dyDescent="0.3">
      <c r="A14" s="44" t="s">
        <v>8</v>
      </c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2"/>
      <c r="N14" s="2"/>
      <c r="O14" s="2"/>
      <c r="P14" s="2"/>
      <c r="Q14" s="2"/>
      <c r="R14" s="2"/>
      <c r="S14" s="2"/>
      <c r="T14" s="2"/>
      <c r="U14" s="2"/>
      <c r="V14" s="3"/>
      <c r="W14" s="3"/>
      <c r="X14" s="3"/>
      <c r="Y14" s="3"/>
      <c r="Z14" s="3"/>
      <c r="AA14" s="3"/>
      <c r="AB14" s="3"/>
    </row>
    <row r="15" spans="1:28" ht="15.75" thickBot="1" x14ac:dyDescent="0.3"/>
    <row r="16" spans="1:28" ht="29.25" customHeight="1" x14ac:dyDescent="0.25">
      <c r="C16" s="45" t="s">
        <v>29</v>
      </c>
      <c r="D16" s="46"/>
      <c r="E16" s="46"/>
      <c r="F16" s="47"/>
    </row>
    <row r="17" spans="3:74" ht="27" customHeight="1" x14ac:dyDescent="0.25">
      <c r="C17" s="48"/>
      <c r="D17" s="49"/>
      <c r="E17" s="49"/>
      <c r="F17" s="50"/>
    </row>
    <row r="18" spans="3:74" ht="29.25" customHeight="1" x14ac:dyDescent="0.25">
      <c r="C18" s="48"/>
      <c r="D18" s="49"/>
      <c r="E18" s="49"/>
      <c r="F18" s="50"/>
    </row>
    <row r="19" spans="3:74" ht="28.5" customHeight="1" x14ac:dyDescent="0.25">
      <c r="C19" s="48"/>
      <c r="D19" s="49"/>
      <c r="E19" s="49"/>
      <c r="F19" s="50"/>
    </row>
    <row r="20" spans="3:74" ht="22.5" customHeight="1" x14ac:dyDescent="0.25">
      <c r="C20" s="48"/>
      <c r="D20" s="49"/>
      <c r="E20" s="49"/>
      <c r="F20" s="50"/>
    </row>
    <row r="21" spans="3:74" ht="39.75" customHeight="1" x14ac:dyDescent="0.25">
      <c r="C21" s="48"/>
      <c r="D21" s="49"/>
      <c r="E21" s="49"/>
      <c r="F21" s="50"/>
    </row>
    <row r="22" spans="3:74" ht="21" customHeight="1" thickBot="1" x14ac:dyDescent="0.3">
      <c r="C22" s="51"/>
      <c r="D22" s="52"/>
      <c r="E22" s="52"/>
      <c r="F22" s="53"/>
    </row>
    <row r="23" spans="3:74" ht="15.75" thickBot="1" x14ac:dyDescent="0.3">
      <c r="C23" s="19"/>
    </row>
    <row r="24" spans="3:74" ht="56.25" customHeight="1" thickBot="1" x14ac:dyDescent="0.3">
      <c r="C24" s="41" t="s">
        <v>25</v>
      </c>
      <c r="D24" s="42"/>
      <c r="E24" s="42"/>
      <c r="F24" s="42"/>
      <c r="G24" s="42"/>
      <c r="H24" s="42"/>
      <c r="I24" s="43"/>
      <c r="BH24" s="10" t="s">
        <v>0</v>
      </c>
      <c r="BI24" s="10" t="s">
        <v>4</v>
      </c>
      <c r="BJ24" s="10" t="s">
        <v>3</v>
      </c>
      <c r="BK24" s="10" t="s">
        <v>5</v>
      </c>
      <c r="BL24" s="10" t="s">
        <v>1</v>
      </c>
      <c r="BM24" s="10" t="s">
        <v>6</v>
      </c>
      <c r="BQ24" s="10" t="s">
        <v>0</v>
      </c>
      <c r="BR24" s="10" t="s">
        <v>4</v>
      </c>
      <c r="BS24" s="10" t="s">
        <v>5</v>
      </c>
      <c r="BT24" s="10" t="s">
        <v>3</v>
      </c>
      <c r="BU24" s="10" t="s">
        <v>1</v>
      </c>
      <c r="BV24" s="10" t="s">
        <v>2</v>
      </c>
    </row>
    <row r="25" spans="3:74" ht="69.75" customHeight="1" thickBot="1" x14ac:dyDescent="0.3">
      <c r="C25" s="11" t="s">
        <v>17</v>
      </c>
      <c r="D25" s="11" t="s">
        <v>12</v>
      </c>
      <c r="E25" s="11" t="s">
        <v>15</v>
      </c>
      <c r="F25" s="11" t="s">
        <v>14</v>
      </c>
      <c r="G25" s="11" t="s">
        <v>27</v>
      </c>
      <c r="H25" s="11" t="s">
        <v>26</v>
      </c>
      <c r="I25" s="11" t="s">
        <v>28</v>
      </c>
      <c r="BH25" s="12">
        <f>C27</f>
        <v>1</v>
      </c>
      <c r="BI25" s="13">
        <f>D27</f>
        <v>115</v>
      </c>
      <c r="BJ25" s="14">
        <f t="shared" ref="BJ25" si="0">PI()*(BK25/2)^2</f>
        <v>0.19634954084936207</v>
      </c>
      <c r="BK25" s="9">
        <v>0.5</v>
      </c>
      <c r="BL25" s="15">
        <f>BJ25*$BH$25*$BI$25</f>
        <v>22.58019719767664</v>
      </c>
      <c r="BM25" s="15">
        <f>0.92*BL25</f>
        <v>20.773781421862509</v>
      </c>
      <c r="BQ25" s="16">
        <v>3</v>
      </c>
      <c r="BR25" s="9">
        <v>1</v>
      </c>
      <c r="BS25" s="16">
        <v>4</v>
      </c>
      <c r="BT25" s="14">
        <f>PI()*(BS25/2)^2</f>
        <v>12.566370614359172</v>
      </c>
      <c r="BU25" s="15">
        <f t="shared" ref="BU25:BU49" si="1">$BT$25*$BQ$25*BR25</f>
        <v>37.699111843077517</v>
      </c>
      <c r="BV25" s="15">
        <f>0.92*BU25</f>
        <v>34.683182895631319</v>
      </c>
    </row>
    <row r="26" spans="3:74" ht="45.75" customHeight="1" thickBot="1" x14ac:dyDescent="0.3">
      <c r="C26" s="11" t="s">
        <v>10</v>
      </c>
      <c r="D26" s="11" t="s">
        <v>11</v>
      </c>
      <c r="E26" s="11" t="s">
        <v>9</v>
      </c>
      <c r="F26" s="11" t="s">
        <v>16</v>
      </c>
      <c r="G26" s="11" t="s">
        <v>13</v>
      </c>
      <c r="H26" s="11" t="s">
        <v>13</v>
      </c>
      <c r="I26" s="11" t="s">
        <v>24</v>
      </c>
      <c r="BJ26" s="14">
        <f t="shared" ref="BJ26:BJ39" si="2">IF(BK26&gt;($E$27+1),0,PI()*(BK26/2)^2)</f>
        <v>0.44178646691106466</v>
      </c>
      <c r="BK26" s="9">
        <f>IF(BK25&gt;=($E$27+1),BK25,BK25+0.25)</f>
        <v>0.75</v>
      </c>
      <c r="BL26" s="15">
        <f t="shared" ref="BL26:BL39" si="3">IF(BK26&gt;($E$27+1),0,BJ26*$BH$25*$BI$25)</f>
        <v>50.805443694772435</v>
      </c>
      <c r="BM26" s="15">
        <f t="shared" ref="BM26:BM53" si="4">0.92*BL26</f>
        <v>46.741008199190645</v>
      </c>
      <c r="BR26" s="9">
        <v>5</v>
      </c>
      <c r="BT26" s="14"/>
      <c r="BU26" s="15">
        <f t="shared" si="1"/>
        <v>188.49555921538757</v>
      </c>
      <c r="BV26" s="15">
        <f t="shared" ref="BV26:BV49" si="5">0.92*BU26</f>
        <v>173.41591447815657</v>
      </c>
    </row>
    <row r="27" spans="3:74" ht="45.75" customHeight="1" thickBot="1" x14ac:dyDescent="0.3">
      <c r="C27" s="7">
        <v>1</v>
      </c>
      <c r="D27" s="6">
        <v>115</v>
      </c>
      <c r="E27" s="5">
        <v>1.5</v>
      </c>
      <c r="F27" s="17">
        <f>PI()*(E27/2)^2</f>
        <v>1.7671458676442586</v>
      </c>
      <c r="G27" s="24">
        <f>F27*$BH$25*$BI$25</f>
        <v>203.22177477908974</v>
      </c>
      <c r="H27" s="24">
        <f>0.92*G27</f>
        <v>186.96403279676258</v>
      </c>
      <c r="I27" s="55">
        <f>F27*0.004329004</f>
        <v>7.6499815296154662E-3</v>
      </c>
      <c r="BJ27" s="14">
        <f t="shared" si="2"/>
        <v>0.78539816339744828</v>
      </c>
      <c r="BK27" s="9">
        <f t="shared" ref="BK27:BK90" si="6">IF(BK26&gt;=($E$27+1),BK26,BK26+0.25)</f>
        <v>1</v>
      </c>
      <c r="BL27" s="15">
        <f t="shared" si="3"/>
        <v>90.320788790706558</v>
      </c>
      <c r="BM27" s="15">
        <f t="shared" si="4"/>
        <v>83.095125687450036</v>
      </c>
      <c r="BR27" s="9">
        <v>10</v>
      </c>
      <c r="BT27" s="14"/>
      <c r="BU27" s="15">
        <f t="shared" si="1"/>
        <v>376.99111843077515</v>
      </c>
      <c r="BV27" s="15">
        <f t="shared" si="5"/>
        <v>346.83182895631313</v>
      </c>
    </row>
    <row r="28" spans="3:74" x14ac:dyDescent="0.25">
      <c r="D28" s="23">
        <v>0</v>
      </c>
      <c r="E28" s="23">
        <f>E27</f>
        <v>1.5</v>
      </c>
      <c r="G28" s="23">
        <v>0</v>
      </c>
      <c r="BJ28" s="14">
        <f t="shared" si="2"/>
        <v>1.227184630308513</v>
      </c>
      <c r="BK28" s="9">
        <f t="shared" si="6"/>
        <v>1.25</v>
      </c>
      <c r="BL28" s="15">
        <f t="shared" si="3"/>
        <v>141.12623248547899</v>
      </c>
      <c r="BM28" s="15">
        <f t="shared" si="4"/>
        <v>129.83613388664068</v>
      </c>
      <c r="BR28" s="9">
        <v>15</v>
      </c>
      <c r="BT28" s="14"/>
      <c r="BU28" s="15">
        <f t="shared" si="1"/>
        <v>565.48667764616278</v>
      </c>
      <c r="BV28" s="15">
        <f t="shared" si="5"/>
        <v>520.24774343446973</v>
      </c>
    </row>
    <row r="29" spans="3:74" x14ac:dyDescent="0.25">
      <c r="BJ29" s="14">
        <f t="shared" si="2"/>
        <v>1.7671458676442586</v>
      </c>
      <c r="BK29" s="9">
        <f t="shared" si="6"/>
        <v>1.5</v>
      </c>
      <c r="BL29" s="15">
        <f t="shared" si="3"/>
        <v>203.22177477908974</v>
      </c>
      <c r="BM29" s="15">
        <f t="shared" si="4"/>
        <v>186.96403279676258</v>
      </c>
      <c r="BR29" s="9">
        <v>20</v>
      </c>
      <c r="BT29" s="14"/>
      <c r="BU29" s="15">
        <f t="shared" si="1"/>
        <v>753.98223686155029</v>
      </c>
      <c r="BV29" s="15">
        <f t="shared" si="5"/>
        <v>693.66365791262626</v>
      </c>
    </row>
    <row r="30" spans="3:74" x14ac:dyDescent="0.25">
      <c r="BJ30" s="14">
        <f t="shared" si="2"/>
        <v>2.4052818754046852</v>
      </c>
      <c r="BK30" s="9">
        <f t="shared" si="6"/>
        <v>1.75</v>
      </c>
      <c r="BL30" s="15">
        <f t="shared" si="3"/>
        <v>276.60741567153877</v>
      </c>
      <c r="BM30" s="15">
        <f t="shared" si="4"/>
        <v>254.47882241781568</v>
      </c>
      <c r="BR30" s="9">
        <v>25</v>
      </c>
      <c r="BS30" s="19"/>
      <c r="BT30" s="18"/>
      <c r="BU30" s="15">
        <f t="shared" si="1"/>
        <v>942.47779607693792</v>
      </c>
      <c r="BV30" s="15">
        <f t="shared" si="5"/>
        <v>867.07957239078291</v>
      </c>
    </row>
    <row r="31" spans="3:74" x14ac:dyDescent="0.25">
      <c r="BJ31" s="14">
        <f t="shared" si="2"/>
        <v>3.1415926535897931</v>
      </c>
      <c r="BK31" s="9">
        <f t="shared" si="6"/>
        <v>2</v>
      </c>
      <c r="BL31" s="15">
        <f t="shared" si="3"/>
        <v>361.28315516282623</v>
      </c>
      <c r="BM31" s="15">
        <f t="shared" si="4"/>
        <v>332.38050274980014</v>
      </c>
      <c r="BR31" s="9">
        <v>30</v>
      </c>
      <c r="BT31" s="14"/>
      <c r="BU31" s="15">
        <f t="shared" si="1"/>
        <v>1130.9733552923256</v>
      </c>
      <c r="BV31" s="15">
        <f t="shared" si="5"/>
        <v>1040.4954868689395</v>
      </c>
    </row>
    <row r="32" spans="3:74" x14ac:dyDescent="0.25">
      <c r="BI32" s="19"/>
      <c r="BJ32" s="14">
        <f t="shared" si="2"/>
        <v>3.9760782021995817</v>
      </c>
      <c r="BK32" s="9">
        <f t="shared" si="6"/>
        <v>2.25</v>
      </c>
      <c r="BL32" s="15">
        <f t="shared" si="3"/>
        <v>457.24899325295189</v>
      </c>
      <c r="BM32" s="15">
        <f t="shared" si="4"/>
        <v>420.66907379271578</v>
      </c>
      <c r="BR32" s="9">
        <v>35</v>
      </c>
      <c r="BS32" s="19"/>
      <c r="BT32" s="18"/>
      <c r="BU32" s="15">
        <f t="shared" si="1"/>
        <v>1319.4689145077132</v>
      </c>
      <c r="BV32" s="15">
        <f t="shared" si="5"/>
        <v>1213.9114013470962</v>
      </c>
    </row>
    <row r="33" spans="61:74" x14ac:dyDescent="0.25">
      <c r="BI33" s="19"/>
      <c r="BJ33" s="14">
        <f t="shared" si="2"/>
        <v>4.908738521234052</v>
      </c>
      <c r="BK33" s="9">
        <f t="shared" si="6"/>
        <v>2.5</v>
      </c>
      <c r="BL33" s="15">
        <f t="shared" si="3"/>
        <v>564.50492994191598</v>
      </c>
      <c r="BM33" s="15">
        <f t="shared" si="4"/>
        <v>519.34453554656272</v>
      </c>
      <c r="BR33" s="9">
        <v>40</v>
      </c>
      <c r="BS33" s="19"/>
      <c r="BT33" s="18"/>
      <c r="BU33" s="15">
        <f t="shared" si="1"/>
        <v>1507.9644737231006</v>
      </c>
      <c r="BV33" s="15">
        <f t="shared" si="5"/>
        <v>1387.3273158252525</v>
      </c>
    </row>
    <row r="34" spans="61:74" x14ac:dyDescent="0.25">
      <c r="BI34" s="19"/>
      <c r="BJ34" s="14">
        <f t="shared" si="2"/>
        <v>4.908738521234052</v>
      </c>
      <c r="BK34" s="9">
        <f t="shared" si="6"/>
        <v>2.5</v>
      </c>
      <c r="BL34" s="15">
        <f t="shared" si="3"/>
        <v>564.50492994191598</v>
      </c>
      <c r="BM34" s="15">
        <f t="shared" si="4"/>
        <v>519.34453554656272</v>
      </c>
      <c r="BR34" s="9">
        <v>45</v>
      </c>
      <c r="BS34" s="19"/>
      <c r="BT34" s="18"/>
      <c r="BU34" s="15">
        <f t="shared" si="1"/>
        <v>1696.4600329384882</v>
      </c>
      <c r="BV34" s="15">
        <f t="shared" si="5"/>
        <v>1560.7432303034093</v>
      </c>
    </row>
    <row r="35" spans="61:74" x14ac:dyDescent="0.25">
      <c r="BJ35" s="14">
        <f t="shared" si="2"/>
        <v>4.908738521234052</v>
      </c>
      <c r="BK35" s="9">
        <f t="shared" si="6"/>
        <v>2.5</v>
      </c>
      <c r="BL35" s="15">
        <f t="shared" si="3"/>
        <v>564.50492994191598</v>
      </c>
      <c r="BM35" s="15">
        <f t="shared" si="4"/>
        <v>519.34453554656272</v>
      </c>
      <c r="BR35" s="9">
        <v>50</v>
      </c>
      <c r="BS35" s="19"/>
      <c r="BT35" s="18"/>
      <c r="BU35" s="15">
        <f t="shared" si="1"/>
        <v>1884.9555921538758</v>
      </c>
      <c r="BV35" s="15">
        <f t="shared" si="5"/>
        <v>1734.1591447815658</v>
      </c>
    </row>
    <row r="36" spans="61:74" x14ac:dyDescent="0.25">
      <c r="BJ36" s="14">
        <f t="shared" si="2"/>
        <v>4.908738521234052</v>
      </c>
      <c r="BK36" s="9">
        <f t="shared" si="6"/>
        <v>2.5</v>
      </c>
      <c r="BL36" s="15">
        <f t="shared" si="3"/>
        <v>564.50492994191598</v>
      </c>
      <c r="BM36" s="15">
        <f t="shared" si="4"/>
        <v>519.34453554656272</v>
      </c>
      <c r="BR36" s="9">
        <v>55</v>
      </c>
      <c r="BS36" s="19"/>
      <c r="BT36" s="18"/>
      <c r="BU36" s="15">
        <f t="shared" si="1"/>
        <v>2073.4511513692632</v>
      </c>
      <c r="BV36" s="15">
        <f t="shared" si="5"/>
        <v>1907.5750592597224</v>
      </c>
    </row>
    <row r="37" spans="61:74" x14ac:dyDescent="0.25">
      <c r="BJ37" s="14">
        <f t="shared" si="2"/>
        <v>4.908738521234052</v>
      </c>
      <c r="BK37" s="9">
        <f t="shared" si="6"/>
        <v>2.5</v>
      </c>
      <c r="BL37" s="15">
        <f t="shared" si="3"/>
        <v>564.50492994191598</v>
      </c>
      <c r="BM37" s="15">
        <f t="shared" si="4"/>
        <v>519.34453554656272</v>
      </c>
      <c r="BR37" s="9">
        <v>60</v>
      </c>
      <c r="BT37" s="14"/>
      <c r="BU37" s="15">
        <f t="shared" si="1"/>
        <v>2261.9467105846511</v>
      </c>
      <c r="BV37" s="15">
        <f t="shared" si="5"/>
        <v>2080.9909737378789</v>
      </c>
    </row>
    <row r="38" spans="61:74" x14ac:dyDescent="0.25">
      <c r="BJ38" s="14">
        <f t="shared" si="2"/>
        <v>4.908738521234052</v>
      </c>
      <c r="BK38" s="9">
        <f t="shared" si="6"/>
        <v>2.5</v>
      </c>
      <c r="BL38" s="15">
        <f t="shared" si="3"/>
        <v>564.50492994191598</v>
      </c>
      <c r="BM38" s="15">
        <f t="shared" si="4"/>
        <v>519.34453554656272</v>
      </c>
      <c r="BR38" s="9">
        <v>65</v>
      </c>
      <c r="BT38" s="14"/>
      <c r="BU38" s="15">
        <f t="shared" si="1"/>
        <v>2450.4422698000385</v>
      </c>
      <c r="BV38" s="15">
        <f t="shared" si="5"/>
        <v>2254.4068882160354</v>
      </c>
    </row>
    <row r="39" spans="61:74" x14ac:dyDescent="0.25">
      <c r="BJ39" s="14">
        <f t="shared" si="2"/>
        <v>4.908738521234052</v>
      </c>
      <c r="BK39" s="9">
        <f t="shared" si="6"/>
        <v>2.5</v>
      </c>
      <c r="BL39" s="15">
        <f t="shared" si="3"/>
        <v>564.50492994191598</v>
      </c>
      <c r="BM39" s="15">
        <f t="shared" si="4"/>
        <v>519.34453554656272</v>
      </c>
      <c r="BR39" s="9">
        <v>70</v>
      </c>
      <c r="BT39" s="14"/>
      <c r="BU39" s="15">
        <f t="shared" si="1"/>
        <v>2638.9378290154264</v>
      </c>
      <c r="BV39" s="15">
        <f t="shared" si="5"/>
        <v>2427.8228026941924</v>
      </c>
    </row>
    <row r="40" spans="61:74" x14ac:dyDescent="0.25">
      <c r="BJ40" s="14">
        <f>IF(BK40&gt;($E$27+1),BJ39,PI()*(BK40/2)^2)</f>
        <v>4.908738521234052</v>
      </c>
      <c r="BK40" s="9">
        <f t="shared" si="6"/>
        <v>2.5</v>
      </c>
      <c r="BL40" s="15">
        <f>IF(BK40&gt;($E$27+1),BL39,BJ40*$BH$25*$BI$25)</f>
        <v>564.50492994191598</v>
      </c>
      <c r="BM40" s="15">
        <f t="shared" si="4"/>
        <v>519.34453554656272</v>
      </c>
      <c r="BR40" s="9">
        <v>75</v>
      </c>
      <c r="BT40" s="14"/>
      <c r="BU40" s="15">
        <f t="shared" si="1"/>
        <v>2827.4333882308138</v>
      </c>
      <c r="BV40" s="15">
        <f t="shared" si="5"/>
        <v>2601.238717172349</v>
      </c>
    </row>
    <row r="41" spans="61:74" x14ac:dyDescent="0.25">
      <c r="BJ41" s="14">
        <f t="shared" ref="BJ41:BJ104" si="7">IF(BK41&gt;($E$27+1),BJ40,PI()*(BK41/2)^2)</f>
        <v>4.908738521234052</v>
      </c>
      <c r="BK41" s="9">
        <f t="shared" si="6"/>
        <v>2.5</v>
      </c>
      <c r="BL41" s="15">
        <f t="shared" ref="BL41:BL104" si="8">IF(BK41&gt;($E$27+1),BL40,BJ41*$BH$25*$BI$25)</f>
        <v>564.50492994191598</v>
      </c>
      <c r="BM41" s="15">
        <f t="shared" si="4"/>
        <v>519.34453554656272</v>
      </c>
      <c r="BR41" s="9">
        <v>80</v>
      </c>
      <c r="BT41" s="14"/>
      <c r="BU41" s="15">
        <f t="shared" si="1"/>
        <v>3015.9289474462012</v>
      </c>
      <c r="BV41" s="15">
        <f t="shared" si="5"/>
        <v>2774.6546316505051</v>
      </c>
    </row>
    <row r="42" spans="61:74" x14ac:dyDescent="0.25">
      <c r="BJ42" s="14">
        <f t="shared" si="7"/>
        <v>4.908738521234052</v>
      </c>
      <c r="BK42" s="9">
        <f t="shared" si="6"/>
        <v>2.5</v>
      </c>
      <c r="BL42" s="15">
        <f t="shared" si="8"/>
        <v>564.50492994191598</v>
      </c>
      <c r="BM42" s="15">
        <f t="shared" si="4"/>
        <v>519.34453554656272</v>
      </c>
      <c r="BR42" s="9">
        <v>85</v>
      </c>
      <c r="BT42" s="14"/>
      <c r="BU42" s="15">
        <f t="shared" si="1"/>
        <v>3204.424506661589</v>
      </c>
      <c r="BV42" s="15">
        <f t="shared" si="5"/>
        <v>2948.070546128662</v>
      </c>
    </row>
    <row r="43" spans="61:74" x14ac:dyDescent="0.25">
      <c r="BJ43" s="14">
        <f t="shared" si="7"/>
        <v>4.908738521234052</v>
      </c>
      <c r="BK43" s="9">
        <f t="shared" si="6"/>
        <v>2.5</v>
      </c>
      <c r="BL43" s="15">
        <f t="shared" si="8"/>
        <v>564.50492994191598</v>
      </c>
      <c r="BM43" s="15">
        <f t="shared" si="4"/>
        <v>519.34453554656272</v>
      </c>
      <c r="BR43" s="9">
        <v>90</v>
      </c>
      <c r="BT43" s="14"/>
      <c r="BU43" s="15">
        <f t="shared" si="1"/>
        <v>3392.9200658769764</v>
      </c>
      <c r="BV43" s="15">
        <f t="shared" si="5"/>
        <v>3121.4864606068186</v>
      </c>
    </row>
    <row r="44" spans="61:74" x14ac:dyDescent="0.25">
      <c r="BJ44" s="14">
        <f t="shared" si="7"/>
        <v>4.908738521234052</v>
      </c>
      <c r="BK44" s="9">
        <f t="shared" si="6"/>
        <v>2.5</v>
      </c>
      <c r="BL44" s="15">
        <f t="shared" si="8"/>
        <v>564.50492994191598</v>
      </c>
      <c r="BM44" s="15">
        <f t="shared" si="4"/>
        <v>519.34453554656272</v>
      </c>
      <c r="BR44" s="9">
        <v>95</v>
      </c>
      <c r="BT44" s="14"/>
      <c r="BU44" s="15">
        <f t="shared" si="1"/>
        <v>3581.4156250923643</v>
      </c>
      <c r="BV44" s="15">
        <f t="shared" si="5"/>
        <v>3294.9023750849751</v>
      </c>
    </row>
    <row r="45" spans="61:74" x14ac:dyDescent="0.25">
      <c r="BJ45" s="14">
        <f t="shared" si="7"/>
        <v>4.908738521234052</v>
      </c>
      <c r="BK45" s="9">
        <f t="shared" si="6"/>
        <v>2.5</v>
      </c>
      <c r="BL45" s="15">
        <f t="shared" si="8"/>
        <v>564.50492994191598</v>
      </c>
      <c r="BM45" s="15">
        <f t="shared" si="4"/>
        <v>519.34453554656272</v>
      </c>
      <c r="BR45" s="9">
        <v>100</v>
      </c>
      <c r="BT45" s="14"/>
      <c r="BU45" s="15">
        <f t="shared" si="1"/>
        <v>3769.9111843077517</v>
      </c>
      <c r="BV45" s="15">
        <f t="shared" si="5"/>
        <v>3468.3182895631317</v>
      </c>
    </row>
    <row r="46" spans="61:74" x14ac:dyDescent="0.25">
      <c r="BJ46" s="14">
        <f t="shared" si="7"/>
        <v>4.908738521234052</v>
      </c>
      <c r="BK46" s="9">
        <f t="shared" si="6"/>
        <v>2.5</v>
      </c>
      <c r="BL46" s="15">
        <f t="shared" si="8"/>
        <v>564.50492994191598</v>
      </c>
      <c r="BM46" s="15">
        <f t="shared" si="4"/>
        <v>519.34453554656272</v>
      </c>
      <c r="BR46" s="9">
        <v>105</v>
      </c>
      <c r="BT46" s="14"/>
      <c r="BU46" s="15">
        <f t="shared" si="1"/>
        <v>3958.4067435231395</v>
      </c>
      <c r="BV46" s="15">
        <f t="shared" si="5"/>
        <v>3641.7342040412886</v>
      </c>
    </row>
    <row r="47" spans="61:74" x14ac:dyDescent="0.25">
      <c r="BJ47" s="14">
        <f t="shared" si="7"/>
        <v>4.908738521234052</v>
      </c>
      <c r="BK47" s="9">
        <f t="shared" si="6"/>
        <v>2.5</v>
      </c>
      <c r="BL47" s="15">
        <f t="shared" si="8"/>
        <v>564.50492994191598</v>
      </c>
      <c r="BM47" s="15">
        <f t="shared" si="4"/>
        <v>519.34453554656272</v>
      </c>
      <c r="BR47" s="9">
        <v>110</v>
      </c>
      <c r="BT47" s="14"/>
      <c r="BU47" s="15">
        <f t="shared" si="1"/>
        <v>4146.9023027385265</v>
      </c>
      <c r="BV47" s="15">
        <f t="shared" si="5"/>
        <v>3815.1501185194447</v>
      </c>
    </row>
    <row r="48" spans="61:74" x14ac:dyDescent="0.25">
      <c r="BJ48" s="14">
        <f t="shared" si="7"/>
        <v>4.908738521234052</v>
      </c>
      <c r="BK48" s="9">
        <f t="shared" si="6"/>
        <v>2.5</v>
      </c>
      <c r="BL48" s="15">
        <f t="shared" si="8"/>
        <v>564.50492994191598</v>
      </c>
      <c r="BM48" s="15">
        <f t="shared" si="4"/>
        <v>519.34453554656272</v>
      </c>
      <c r="BR48" s="20">
        <v>115</v>
      </c>
      <c r="BS48" s="20"/>
      <c r="BT48" s="21"/>
      <c r="BU48" s="22">
        <f t="shared" si="1"/>
        <v>4335.3978619539148</v>
      </c>
      <c r="BV48" s="22">
        <f t="shared" si="5"/>
        <v>3988.5660329976017</v>
      </c>
    </row>
    <row r="49" spans="2:74" x14ac:dyDescent="0.25">
      <c r="BJ49" s="14">
        <f t="shared" si="7"/>
        <v>4.908738521234052</v>
      </c>
      <c r="BK49" s="9">
        <f t="shared" si="6"/>
        <v>2.5</v>
      </c>
      <c r="BL49" s="15">
        <f t="shared" si="8"/>
        <v>564.50492994191598</v>
      </c>
      <c r="BM49" s="15">
        <f t="shared" si="4"/>
        <v>519.34453554656272</v>
      </c>
      <c r="BR49" s="9">
        <v>120</v>
      </c>
      <c r="BT49" s="14"/>
      <c r="BU49" s="15">
        <f t="shared" si="1"/>
        <v>4523.8934211693022</v>
      </c>
      <c r="BV49" s="15">
        <f t="shared" si="5"/>
        <v>4161.9819474757578</v>
      </c>
    </row>
    <row r="50" spans="2:74" x14ac:dyDescent="0.25">
      <c r="BJ50" s="14">
        <f t="shared" si="7"/>
        <v>4.908738521234052</v>
      </c>
      <c r="BK50" s="9">
        <f t="shared" si="6"/>
        <v>2.5</v>
      </c>
      <c r="BL50" s="15">
        <f t="shared" si="8"/>
        <v>564.50492994191598</v>
      </c>
      <c r="BM50" s="15">
        <f t="shared" si="4"/>
        <v>519.34453554656272</v>
      </c>
      <c r="BT50" s="14"/>
      <c r="BU50" s="15"/>
      <c r="BV50" s="15"/>
    </row>
    <row r="51" spans="2:74" x14ac:dyDescent="0.25">
      <c r="BJ51" s="14">
        <f t="shared" si="7"/>
        <v>4.908738521234052</v>
      </c>
      <c r="BK51" s="9">
        <f t="shared" si="6"/>
        <v>2.5</v>
      </c>
      <c r="BL51" s="15">
        <f t="shared" si="8"/>
        <v>564.50492994191598</v>
      </c>
      <c r="BM51" s="15">
        <f t="shared" si="4"/>
        <v>519.34453554656272</v>
      </c>
      <c r="BT51" s="14"/>
      <c r="BU51" s="15"/>
      <c r="BV51" s="15"/>
    </row>
    <row r="52" spans="2:74" ht="15.75" thickBot="1" x14ac:dyDescent="0.3">
      <c r="BJ52" s="14">
        <f t="shared" si="7"/>
        <v>4.908738521234052</v>
      </c>
      <c r="BK52" s="9">
        <f t="shared" si="6"/>
        <v>2.5</v>
      </c>
      <c r="BL52" s="15">
        <f t="shared" si="8"/>
        <v>564.50492994191598</v>
      </c>
      <c r="BM52" s="15">
        <f t="shared" si="4"/>
        <v>519.34453554656272</v>
      </c>
      <c r="BT52" s="14"/>
      <c r="BU52" s="15"/>
      <c r="BV52" s="15"/>
    </row>
    <row r="53" spans="2:74" x14ac:dyDescent="0.25">
      <c r="C53" s="31" t="s">
        <v>20</v>
      </c>
      <c r="D53" s="32"/>
      <c r="E53" s="32"/>
      <c r="F53" s="32"/>
      <c r="G53" s="32"/>
      <c r="H53" s="32"/>
      <c r="I53" s="33"/>
      <c r="BJ53" s="14">
        <f t="shared" si="7"/>
        <v>4.908738521234052</v>
      </c>
      <c r="BK53" s="9">
        <f t="shared" si="6"/>
        <v>2.5</v>
      </c>
      <c r="BL53" s="15">
        <f t="shared" si="8"/>
        <v>564.50492994191598</v>
      </c>
      <c r="BM53" s="15">
        <f t="shared" si="4"/>
        <v>519.34453554656272</v>
      </c>
      <c r="BT53" s="14"/>
      <c r="BU53" s="15"/>
      <c r="BV53" s="15"/>
    </row>
    <row r="54" spans="2:74" x14ac:dyDescent="0.25">
      <c r="C54" s="34"/>
      <c r="D54" s="35"/>
      <c r="E54" s="35"/>
      <c r="F54" s="35"/>
      <c r="G54" s="35"/>
      <c r="H54" s="35"/>
      <c r="I54" s="36"/>
      <c r="BJ54" s="14">
        <f t="shared" si="7"/>
        <v>4.908738521234052</v>
      </c>
      <c r="BK54" s="9">
        <f t="shared" si="6"/>
        <v>2.5</v>
      </c>
      <c r="BL54" s="15">
        <f t="shared" si="8"/>
        <v>564.50492994191598</v>
      </c>
      <c r="BM54" s="15">
        <f t="shared" ref="BM54:BM110" si="9">0.92*BL54</f>
        <v>519.34453554656272</v>
      </c>
    </row>
    <row r="55" spans="2:74" ht="30.75" customHeight="1" thickBot="1" x14ac:dyDescent="0.3">
      <c r="C55" s="37"/>
      <c r="D55" s="38"/>
      <c r="E55" s="38"/>
      <c r="F55" s="38"/>
      <c r="G55" s="38"/>
      <c r="H55" s="38"/>
      <c r="I55" s="39"/>
      <c r="BJ55" s="14">
        <f t="shared" si="7"/>
        <v>4.908738521234052</v>
      </c>
      <c r="BK55" s="9">
        <f t="shared" si="6"/>
        <v>2.5</v>
      </c>
      <c r="BL55" s="15">
        <f t="shared" si="8"/>
        <v>564.50492994191598</v>
      </c>
      <c r="BM55" s="15">
        <f t="shared" si="9"/>
        <v>519.34453554656272</v>
      </c>
    </row>
    <row r="56" spans="2:74" ht="73.5" customHeight="1" thickBot="1" x14ac:dyDescent="0.3">
      <c r="C56" s="26" t="s">
        <v>23</v>
      </c>
      <c r="D56" s="26" t="s">
        <v>33</v>
      </c>
      <c r="E56" s="26" t="s">
        <v>21</v>
      </c>
      <c r="F56" s="26" t="s">
        <v>18</v>
      </c>
      <c r="G56" s="28"/>
      <c r="H56" s="28"/>
      <c r="I56" s="28"/>
      <c r="BJ56" s="14">
        <f t="shared" si="7"/>
        <v>4.908738521234052</v>
      </c>
      <c r="BK56" s="9">
        <f t="shared" si="6"/>
        <v>2.5</v>
      </c>
      <c r="BL56" s="15">
        <f t="shared" si="8"/>
        <v>564.50492994191598</v>
      </c>
      <c r="BM56" s="15">
        <f t="shared" si="9"/>
        <v>519.34453554656272</v>
      </c>
    </row>
    <row r="57" spans="2:74" ht="45.75" customHeight="1" thickBot="1" x14ac:dyDescent="0.3">
      <c r="C57" s="11" t="s">
        <v>11</v>
      </c>
      <c r="D57" s="11" t="s">
        <v>19</v>
      </c>
      <c r="E57" s="25" t="s">
        <v>22</v>
      </c>
      <c r="F57" s="11" t="s">
        <v>32</v>
      </c>
      <c r="G57" s="28"/>
      <c r="H57" s="28"/>
      <c r="I57" s="28"/>
      <c r="BJ57" s="14">
        <f t="shared" si="7"/>
        <v>4.908738521234052</v>
      </c>
      <c r="BK57" s="9">
        <f t="shared" si="6"/>
        <v>2.5</v>
      </c>
      <c r="BL57" s="15">
        <f t="shared" si="8"/>
        <v>564.50492994191598</v>
      </c>
      <c r="BM57" s="15">
        <f t="shared" si="9"/>
        <v>519.34453554656272</v>
      </c>
    </row>
    <row r="58" spans="2:74" ht="25.5" customHeight="1" thickBot="1" x14ac:dyDescent="0.3">
      <c r="C58" s="6">
        <v>90</v>
      </c>
      <c r="D58" s="5">
        <v>6.25E-2</v>
      </c>
      <c r="E58" s="29">
        <v>0.97</v>
      </c>
      <c r="F58" s="54">
        <f>(0.5303*PI()*(D58/2)^2*(C58+14.7)*60/(SQRT(530)))/0.07494*E58*7.480519</f>
        <v>42.985434036694059</v>
      </c>
      <c r="G58" s="27"/>
      <c r="H58" s="27"/>
      <c r="I58" s="27"/>
      <c r="BJ58" s="14">
        <f t="shared" si="7"/>
        <v>4.908738521234052</v>
      </c>
      <c r="BK58" s="9">
        <f t="shared" si="6"/>
        <v>2.5</v>
      </c>
      <c r="BL58" s="15">
        <f t="shared" si="8"/>
        <v>564.50492994191598</v>
      </c>
      <c r="BM58" s="15">
        <f t="shared" si="9"/>
        <v>519.34453554656272</v>
      </c>
    </row>
    <row r="59" spans="2:74" ht="14.25" customHeight="1" x14ac:dyDescent="0.25">
      <c r="C59" s="30" t="s">
        <v>34</v>
      </c>
      <c r="D59" s="30"/>
      <c r="E59" s="30"/>
      <c r="F59" s="30"/>
      <c r="G59" s="30"/>
      <c r="H59" s="30"/>
      <c r="BJ59" s="14">
        <f t="shared" si="7"/>
        <v>4.908738521234052</v>
      </c>
      <c r="BK59" s="9">
        <f t="shared" si="6"/>
        <v>2.5</v>
      </c>
      <c r="BL59" s="15">
        <f t="shared" si="8"/>
        <v>564.50492994191598</v>
      </c>
      <c r="BM59" s="15">
        <f t="shared" si="9"/>
        <v>519.34453554656272</v>
      </c>
    </row>
    <row r="60" spans="2:74" ht="19.5" customHeight="1" x14ac:dyDescent="0.25">
      <c r="C60" s="30"/>
      <c r="D60" s="30"/>
      <c r="E60" s="30"/>
      <c r="F60" s="30"/>
      <c r="G60" s="30"/>
      <c r="H60" s="30"/>
      <c r="I60" s="19"/>
      <c r="BJ60" s="14">
        <f t="shared" si="7"/>
        <v>4.908738521234052</v>
      </c>
      <c r="BK60" s="9">
        <f t="shared" si="6"/>
        <v>2.5</v>
      </c>
      <c r="BL60" s="15">
        <f t="shared" si="8"/>
        <v>564.50492994191598</v>
      </c>
      <c r="BM60" s="15">
        <f t="shared" si="9"/>
        <v>519.34453554656272</v>
      </c>
    </row>
    <row r="61" spans="2:74" ht="18" customHeight="1" x14ac:dyDescent="0.25">
      <c r="C61" s="19"/>
      <c r="D61" s="19"/>
      <c r="E61" s="19"/>
      <c r="F61" s="19"/>
      <c r="G61" s="19"/>
      <c r="H61" s="19"/>
      <c r="I61" s="19"/>
      <c r="BJ61" s="14">
        <f t="shared" si="7"/>
        <v>4.908738521234052</v>
      </c>
      <c r="BK61" s="9">
        <f t="shared" si="6"/>
        <v>2.5</v>
      </c>
      <c r="BL61" s="15">
        <f t="shared" si="8"/>
        <v>564.50492994191598</v>
      </c>
      <c r="BM61" s="15">
        <f t="shared" si="9"/>
        <v>519.34453554656272</v>
      </c>
    </row>
    <row r="62" spans="2:74" ht="24" customHeight="1" x14ac:dyDescent="0.25">
      <c r="C62" s="56" t="s">
        <v>31</v>
      </c>
      <c r="D62" s="57" t="s">
        <v>30</v>
      </c>
      <c r="E62" s="19"/>
      <c r="F62" s="19"/>
      <c r="G62" s="19"/>
      <c r="H62" s="19"/>
      <c r="I62" s="19"/>
      <c r="BJ62" s="14">
        <f t="shared" si="7"/>
        <v>4.908738521234052</v>
      </c>
      <c r="BK62" s="9">
        <f t="shared" si="6"/>
        <v>2.5</v>
      </c>
      <c r="BL62" s="15">
        <f t="shared" si="8"/>
        <v>564.50492994191598</v>
      </c>
      <c r="BM62" s="15">
        <f t="shared" si="9"/>
        <v>519.34453554656272</v>
      </c>
    </row>
    <row r="63" spans="2:74" x14ac:dyDescent="0.25">
      <c r="C63" s="19"/>
      <c r="D63" s="19"/>
      <c r="E63" s="19"/>
      <c r="F63" s="19"/>
      <c r="G63" s="19"/>
      <c r="H63" s="19"/>
      <c r="I63" s="19"/>
      <c r="BJ63" s="14">
        <f t="shared" si="7"/>
        <v>4.908738521234052</v>
      </c>
      <c r="BK63" s="9">
        <f t="shared" si="6"/>
        <v>2.5</v>
      </c>
      <c r="BL63" s="15">
        <f t="shared" si="8"/>
        <v>564.50492994191598</v>
      </c>
      <c r="BM63" s="15">
        <f t="shared" si="9"/>
        <v>519.34453554656272</v>
      </c>
    </row>
    <row r="64" spans="2:74" x14ac:dyDescent="0.25">
      <c r="B64" s="8"/>
      <c r="C64" s="8"/>
      <c r="D64" s="8"/>
      <c r="E64" s="8"/>
      <c r="F64" s="8"/>
      <c r="G64" s="8"/>
      <c r="H64" s="8"/>
      <c r="I64" s="8"/>
      <c r="J64" s="8"/>
      <c r="BJ64" s="14">
        <f t="shared" si="7"/>
        <v>4.908738521234052</v>
      </c>
      <c r="BK64" s="9">
        <f t="shared" si="6"/>
        <v>2.5</v>
      </c>
      <c r="BL64" s="15">
        <f t="shared" si="8"/>
        <v>564.50492994191598</v>
      </c>
      <c r="BM64" s="15">
        <f t="shared" si="9"/>
        <v>519.34453554656272</v>
      </c>
    </row>
    <row r="65" spans="2:65" x14ac:dyDescent="0.25">
      <c r="B65" s="8"/>
      <c r="C65" s="8"/>
      <c r="D65" s="8"/>
      <c r="E65" s="8"/>
      <c r="F65" s="8"/>
      <c r="G65" s="8"/>
      <c r="H65" s="8"/>
      <c r="I65" s="8"/>
      <c r="J65" s="8"/>
      <c r="BJ65" s="14">
        <f t="shared" si="7"/>
        <v>4.908738521234052</v>
      </c>
      <c r="BK65" s="9">
        <f t="shared" si="6"/>
        <v>2.5</v>
      </c>
      <c r="BL65" s="15">
        <f t="shared" si="8"/>
        <v>564.50492994191598</v>
      </c>
      <c r="BM65" s="15">
        <f t="shared" si="9"/>
        <v>519.34453554656272</v>
      </c>
    </row>
    <row r="66" spans="2:65" x14ac:dyDescent="0.25">
      <c r="B66" s="8"/>
      <c r="C66" s="8"/>
      <c r="D66" s="8"/>
      <c r="E66" s="8"/>
      <c r="F66" s="8"/>
      <c r="G66" s="8"/>
      <c r="H66" s="8"/>
      <c r="I66" s="8"/>
      <c r="J66" s="8"/>
      <c r="BJ66" s="14">
        <f t="shared" si="7"/>
        <v>4.908738521234052</v>
      </c>
      <c r="BK66" s="9">
        <f t="shared" si="6"/>
        <v>2.5</v>
      </c>
      <c r="BL66" s="15">
        <f t="shared" si="8"/>
        <v>564.50492994191598</v>
      </c>
      <c r="BM66" s="15">
        <f t="shared" si="9"/>
        <v>519.34453554656272</v>
      </c>
    </row>
    <row r="67" spans="2:65" x14ac:dyDescent="0.25">
      <c r="B67" s="8"/>
      <c r="C67" s="8"/>
      <c r="D67" s="8"/>
      <c r="E67" s="8"/>
      <c r="F67" s="8"/>
      <c r="G67" s="8"/>
      <c r="H67" s="8"/>
      <c r="I67" s="8"/>
      <c r="J67" s="8"/>
      <c r="BJ67" s="14">
        <f t="shared" si="7"/>
        <v>4.908738521234052</v>
      </c>
      <c r="BK67" s="9">
        <f t="shared" si="6"/>
        <v>2.5</v>
      </c>
      <c r="BL67" s="15">
        <f t="shared" si="8"/>
        <v>564.50492994191598</v>
      </c>
      <c r="BM67" s="15">
        <f t="shared" si="9"/>
        <v>519.34453554656272</v>
      </c>
    </row>
    <row r="68" spans="2:65" x14ac:dyDescent="0.25">
      <c r="B68" s="8"/>
      <c r="C68" s="8"/>
      <c r="D68" s="8"/>
      <c r="E68" s="8"/>
      <c r="F68" s="8"/>
      <c r="G68" s="8"/>
      <c r="H68" s="8"/>
      <c r="I68" s="8"/>
      <c r="J68" s="8"/>
      <c r="BJ68" s="14">
        <f t="shared" si="7"/>
        <v>4.908738521234052</v>
      </c>
      <c r="BK68" s="9">
        <f t="shared" si="6"/>
        <v>2.5</v>
      </c>
      <c r="BL68" s="15">
        <f t="shared" si="8"/>
        <v>564.50492994191598</v>
      </c>
      <c r="BM68" s="15">
        <f t="shared" si="9"/>
        <v>519.34453554656272</v>
      </c>
    </row>
    <row r="69" spans="2:65" x14ac:dyDescent="0.25">
      <c r="B69" s="8"/>
      <c r="C69" s="8"/>
      <c r="D69" s="8"/>
      <c r="E69" s="8"/>
      <c r="F69" s="8"/>
      <c r="G69" s="8"/>
      <c r="H69" s="8"/>
      <c r="I69" s="8"/>
      <c r="J69" s="8"/>
      <c r="BJ69" s="14">
        <f t="shared" si="7"/>
        <v>4.908738521234052</v>
      </c>
      <c r="BK69" s="9">
        <f t="shared" si="6"/>
        <v>2.5</v>
      </c>
      <c r="BL69" s="15">
        <f t="shared" si="8"/>
        <v>564.50492994191598</v>
      </c>
      <c r="BM69" s="15">
        <f t="shared" si="9"/>
        <v>519.34453554656272</v>
      </c>
    </row>
    <row r="70" spans="2:65" x14ac:dyDescent="0.25">
      <c r="B70" s="8"/>
      <c r="C70" s="8"/>
      <c r="D70" s="8"/>
      <c r="E70" s="8"/>
      <c r="F70" s="8"/>
      <c r="G70" s="8"/>
      <c r="H70" s="8"/>
      <c r="I70" s="8"/>
      <c r="J70" s="8"/>
      <c r="BJ70" s="14">
        <f t="shared" si="7"/>
        <v>4.908738521234052</v>
      </c>
      <c r="BK70" s="9">
        <f t="shared" si="6"/>
        <v>2.5</v>
      </c>
      <c r="BL70" s="15">
        <f t="shared" si="8"/>
        <v>564.50492994191598</v>
      </c>
      <c r="BM70" s="15">
        <f t="shared" si="9"/>
        <v>519.34453554656272</v>
      </c>
    </row>
    <row r="71" spans="2:65" ht="15" customHeight="1" x14ac:dyDescent="0.25">
      <c r="B71" s="8"/>
      <c r="C71" s="8"/>
      <c r="D71" s="8"/>
      <c r="E71" s="8"/>
      <c r="F71" s="8"/>
      <c r="G71" s="8"/>
      <c r="H71" s="8"/>
      <c r="I71" s="8"/>
      <c r="J71" s="8"/>
      <c r="BJ71" s="14">
        <f t="shared" si="7"/>
        <v>4.908738521234052</v>
      </c>
      <c r="BK71" s="9">
        <f t="shared" si="6"/>
        <v>2.5</v>
      </c>
      <c r="BL71" s="15">
        <f t="shared" si="8"/>
        <v>564.50492994191598</v>
      </c>
      <c r="BM71" s="15">
        <f t="shared" si="9"/>
        <v>519.34453554656272</v>
      </c>
    </row>
    <row r="72" spans="2:65" ht="24" customHeight="1" x14ac:dyDescent="0.25">
      <c r="B72" s="8"/>
      <c r="C72" s="8"/>
      <c r="D72" s="8"/>
      <c r="E72" s="8"/>
      <c r="F72" s="8"/>
      <c r="G72" s="8"/>
      <c r="H72" s="8"/>
      <c r="I72" s="8"/>
      <c r="J72" s="8"/>
      <c r="BJ72" s="14">
        <f t="shared" si="7"/>
        <v>4.908738521234052</v>
      </c>
      <c r="BK72" s="9">
        <f t="shared" si="6"/>
        <v>2.5</v>
      </c>
      <c r="BL72" s="15">
        <f t="shared" si="8"/>
        <v>564.50492994191598</v>
      </c>
      <c r="BM72" s="15">
        <f t="shared" si="9"/>
        <v>519.34453554656272</v>
      </c>
    </row>
    <row r="73" spans="2:65" ht="15.75" customHeight="1" x14ac:dyDescent="0.25">
      <c r="B73" s="8"/>
      <c r="C73" s="8"/>
      <c r="D73" s="8"/>
      <c r="E73" s="8"/>
      <c r="F73" s="8"/>
      <c r="G73" s="8"/>
      <c r="H73" s="8"/>
      <c r="I73" s="8"/>
      <c r="J73" s="8"/>
      <c r="BJ73" s="14">
        <f t="shared" si="7"/>
        <v>4.908738521234052</v>
      </c>
      <c r="BK73" s="9">
        <f t="shared" si="6"/>
        <v>2.5</v>
      </c>
      <c r="BL73" s="15">
        <f t="shared" si="8"/>
        <v>564.50492994191598</v>
      </c>
      <c r="BM73" s="15">
        <f t="shared" si="9"/>
        <v>519.34453554656272</v>
      </c>
    </row>
    <row r="74" spans="2:65" ht="84" customHeight="1" x14ac:dyDescent="0.25">
      <c r="B74" s="8"/>
      <c r="C74" s="8"/>
      <c r="D74" s="8"/>
      <c r="E74" s="8"/>
      <c r="F74" s="8"/>
      <c r="G74" s="8"/>
      <c r="H74" s="8"/>
      <c r="I74" s="8"/>
      <c r="J74" s="8"/>
      <c r="BJ74" s="14">
        <f t="shared" si="7"/>
        <v>4.908738521234052</v>
      </c>
      <c r="BK74" s="9">
        <f t="shared" si="6"/>
        <v>2.5</v>
      </c>
      <c r="BL74" s="15">
        <f t="shared" si="8"/>
        <v>564.50492994191598</v>
      </c>
      <c r="BM74" s="15">
        <f t="shared" si="9"/>
        <v>519.34453554656272</v>
      </c>
    </row>
    <row r="75" spans="2:65" ht="33" customHeight="1" x14ac:dyDescent="0.25">
      <c r="B75" s="8"/>
      <c r="C75" s="8"/>
      <c r="D75" s="8"/>
      <c r="E75" s="8"/>
      <c r="F75" s="8"/>
      <c r="G75" s="8"/>
      <c r="H75" s="8"/>
      <c r="I75" s="8"/>
      <c r="J75" s="8"/>
      <c r="BJ75" s="14">
        <f t="shared" si="7"/>
        <v>4.908738521234052</v>
      </c>
      <c r="BK75" s="9">
        <f t="shared" si="6"/>
        <v>2.5</v>
      </c>
      <c r="BL75" s="15">
        <f t="shared" si="8"/>
        <v>564.50492994191598</v>
      </c>
      <c r="BM75" s="15">
        <f t="shared" si="9"/>
        <v>519.34453554656272</v>
      </c>
    </row>
    <row r="76" spans="2:65" ht="29.25" customHeight="1" x14ac:dyDescent="0.25">
      <c r="B76" s="8"/>
      <c r="C76" s="8"/>
      <c r="D76" s="8"/>
      <c r="E76" s="8"/>
      <c r="F76" s="8"/>
      <c r="G76" s="8"/>
      <c r="H76" s="8"/>
      <c r="I76" s="8"/>
      <c r="J76" s="8"/>
      <c r="BJ76" s="14">
        <f t="shared" si="7"/>
        <v>4.908738521234052</v>
      </c>
      <c r="BK76" s="9">
        <f t="shared" si="6"/>
        <v>2.5</v>
      </c>
      <c r="BL76" s="15">
        <f t="shared" si="8"/>
        <v>564.50492994191598</v>
      </c>
      <c r="BM76" s="15">
        <f t="shared" si="9"/>
        <v>519.34453554656272</v>
      </c>
    </row>
    <row r="77" spans="2:65" ht="33.75" customHeight="1" x14ac:dyDescent="0.25">
      <c r="B77" s="8"/>
      <c r="C77" s="8"/>
      <c r="D77" s="8"/>
      <c r="E77" s="8"/>
      <c r="F77" s="8"/>
      <c r="G77" s="8"/>
      <c r="H77" s="8"/>
      <c r="I77" s="8"/>
      <c r="J77" s="8"/>
      <c r="BJ77" s="14">
        <f t="shared" si="7"/>
        <v>4.908738521234052</v>
      </c>
      <c r="BK77" s="9">
        <f t="shared" si="6"/>
        <v>2.5</v>
      </c>
      <c r="BL77" s="15">
        <f t="shared" si="8"/>
        <v>564.50492994191598</v>
      </c>
      <c r="BM77" s="15">
        <f t="shared" si="9"/>
        <v>519.34453554656272</v>
      </c>
    </row>
    <row r="78" spans="2:65" ht="30.75" customHeight="1" x14ac:dyDescent="0.25">
      <c r="B78" s="8"/>
      <c r="C78" s="8"/>
      <c r="D78" s="8"/>
      <c r="E78" s="8"/>
      <c r="F78" s="8"/>
      <c r="G78" s="8"/>
      <c r="H78" s="8"/>
      <c r="I78" s="8"/>
      <c r="J78" s="8"/>
      <c r="BJ78" s="14">
        <f t="shared" si="7"/>
        <v>4.908738521234052</v>
      </c>
      <c r="BK78" s="9">
        <f t="shared" si="6"/>
        <v>2.5</v>
      </c>
      <c r="BL78" s="15">
        <f t="shared" si="8"/>
        <v>564.50492994191598</v>
      </c>
      <c r="BM78" s="15">
        <f t="shared" si="9"/>
        <v>519.34453554656272</v>
      </c>
    </row>
    <row r="79" spans="2:65" ht="33.75" customHeight="1" x14ac:dyDescent="0.25">
      <c r="B79" s="8"/>
      <c r="C79" s="8"/>
      <c r="D79" s="8"/>
      <c r="E79" s="8"/>
      <c r="F79" s="8"/>
      <c r="G79" s="8"/>
      <c r="H79" s="8"/>
      <c r="I79" s="8"/>
      <c r="J79" s="8"/>
      <c r="BJ79" s="14">
        <f t="shared" si="7"/>
        <v>4.908738521234052</v>
      </c>
      <c r="BK79" s="9">
        <f t="shared" si="6"/>
        <v>2.5</v>
      </c>
      <c r="BL79" s="15">
        <f t="shared" si="8"/>
        <v>564.50492994191598</v>
      </c>
      <c r="BM79" s="15">
        <f t="shared" si="9"/>
        <v>519.34453554656272</v>
      </c>
    </row>
    <row r="80" spans="2:65" x14ac:dyDescent="0.25">
      <c r="B80" s="8"/>
      <c r="C80" s="8"/>
      <c r="D80" s="8"/>
      <c r="E80" s="8"/>
      <c r="F80" s="8"/>
      <c r="G80" s="8"/>
      <c r="H80" s="8"/>
      <c r="I80" s="8"/>
      <c r="J80" s="8"/>
      <c r="BJ80" s="14">
        <f t="shared" si="7"/>
        <v>4.908738521234052</v>
      </c>
      <c r="BK80" s="9">
        <f t="shared" si="6"/>
        <v>2.5</v>
      </c>
      <c r="BL80" s="15">
        <f t="shared" si="8"/>
        <v>564.50492994191598</v>
      </c>
      <c r="BM80" s="15">
        <f t="shared" si="9"/>
        <v>519.34453554656272</v>
      </c>
    </row>
    <row r="81" spans="2:65" x14ac:dyDescent="0.25">
      <c r="B81" s="8"/>
      <c r="C81" s="8"/>
      <c r="D81" s="8"/>
      <c r="E81" s="8"/>
      <c r="F81" s="8"/>
      <c r="G81" s="8"/>
      <c r="H81" s="8"/>
      <c r="I81" s="8"/>
      <c r="J81" s="8"/>
      <c r="BJ81" s="14">
        <f t="shared" si="7"/>
        <v>4.908738521234052</v>
      </c>
      <c r="BK81" s="9">
        <f t="shared" si="6"/>
        <v>2.5</v>
      </c>
      <c r="BL81" s="15">
        <f t="shared" si="8"/>
        <v>564.50492994191598</v>
      </c>
      <c r="BM81" s="15">
        <f t="shared" si="9"/>
        <v>519.34453554656272</v>
      </c>
    </row>
    <row r="82" spans="2:65" x14ac:dyDescent="0.25">
      <c r="B82" s="8"/>
      <c r="C82" s="8"/>
      <c r="D82" s="8"/>
      <c r="E82" s="8"/>
      <c r="F82" s="8"/>
      <c r="G82" s="8"/>
      <c r="H82" s="8"/>
      <c r="I82" s="8"/>
      <c r="J82" s="8"/>
      <c r="BJ82" s="14">
        <f t="shared" si="7"/>
        <v>4.908738521234052</v>
      </c>
      <c r="BK82" s="9">
        <f t="shared" si="6"/>
        <v>2.5</v>
      </c>
      <c r="BL82" s="15">
        <f t="shared" si="8"/>
        <v>564.50492994191598</v>
      </c>
      <c r="BM82" s="15">
        <f t="shared" si="9"/>
        <v>519.34453554656272</v>
      </c>
    </row>
    <row r="83" spans="2:65" x14ac:dyDescent="0.25">
      <c r="B83" s="8"/>
      <c r="C83" s="8"/>
      <c r="D83" s="8"/>
      <c r="E83" s="8"/>
      <c r="F83" s="8"/>
      <c r="G83" s="8"/>
      <c r="H83" s="8"/>
      <c r="I83" s="8"/>
      <c r="J83" s="8"/>
      <c r="BJ83" s="14">
        <f t="shared" si="7"/>
        <v>4.908738521234052</v>
      </c>
      <c r="BK83" s="9">
        <f t="shared" si="6"/>
        <v>2.5</v>
      </c>
      <c r="BL83" s="15">
        <f t="shared" si="8"/>
        <v>564.50492994191598</v>
      </c>
      <c r="BM83" s="15">
        <f t="shared" si="9"/>
        <v>519.34453554656272</v>
      </c>
    </row>
    <row r="84" spans="2:65" x14ac:dyDescent="0.25">
      <c r="B84" s="8"/>
      <c r="C84" s="8"/>
      <c r="D84" s="8"/>
      <c r="E84" s="8"/>
      <c r="F84" s="8"/>
      <c r="G84" s="8"/>
      <c r="H84" s="8"/>
      <c r="I84" s="8"/>
      <c r="J84" s="8"/>
      <c r="BJ84" s="14">
        <f t="shared" si="7"/>
        <v>4.908738521234052</v>
      </c>
      <c r="BK84" s="9">
        <f t="shared" si="6"/>
        <v>2.5</v>
      </c>
      <c r="BL84" s="15">
        <f t="shared" si="8"/>
        <v>564.50492994191598</v>
      </c>
      <c r="BM84" s="15">
        <f t="shared" si="9"/>
        <v>519.34453554656272</v>
      </c>
    </row>
    <row r="85" spans="2:65" x14ac:dyDescent="0.25">
      <c r="B85" s="8"/>
      <c r="C85" s="8"/>
      <c r="D85" s="8"/>
      <c r="E85" s="8"/>
      <c r="F85" s="8"/>
      <c r="G85" s="8"/>
      <c r="H85" s="8"/>
      <c r="I85" s="8"/>
      <c r="J85" s="8"/>
      <c r="BJ85" s="14">
        <f t="shared" si="7"/>
        <v>4.908738521234052</v>
      </c>
      <c r="BK85" s="9">
        <f t="shared" si="6"/>
        <v>2.5</v>
      </c>
      <c r="BL85" s="15">
        <f t="shared" si="8"/>
        <v>564.50492994191598</v>
      </c>
      <c r="BM85" s="15">
        <f t="shared" si="9"/>
        <v>519.34453554656272</v>
      </c>
    </row>
    <row r="86" spans="2:65" x14ac:dyDescent="0.25">
      <c r="B86" s="8"/>
      <c r="C86" s="8"/>
      <c r="D86" s="8"/>
      <c r="E86" s="8"/>
      <c r="F86" s="8"/>
      <c r="G86" s="8"/>
      <c r="H86" s="8"/>
      <c r="I86" s="8"/>
      <c r="J86" s="8"/>
      <c r="BJ86" s="14">
        <f t="shared" si="7"/>
        <v>4.908738521234052</v>
      </c>
      <c r="BK86" s="9">
        <f t="shared" si="6"/>
        <v>2.5</v>
      </c>
      <c r="BL86" s="15">
        <f t="shared" si="8"/>
        <v>564.50492994191598</v>
      </c>
      <c r="BM86" s="15">
        <f t="shared" si="9"/>
        <v>519.34453554656272</v>
      </c>
    </row>
    <row r="87" spans="2:65" x14ac:dyDescent="0.25">
      <c r="B87" s="8"/>
      <c r="C87" s="8"/>
      <c r="D87" s="8"/>
      <c r="E87" s="8"/>
      <c r="F87" s="8"/>
      <c r="G87" s="8"/>
      <c r="H87" s="8"/>
      <c r="I87" s="8"/>
      <c r="J87" s="8"/>
      <c r="BJ87" s="14">
        <f t="shared" si="7"/>
        <v>4.908738521234052</v>
      </c>
      <c r="BK87" s="9">
        <f t="shared" si="6"/>
        <v>2.5</v>
      </c>
      <c r="BL87" s="15">
        <f t="shared" si="8"/>
        <v>564.50492994191598</v>
      </c>
      <c r="BM87" s="15">
        <f t="shared" si="9"/>
        <v>519.34453554656272</v>
      </c>
    </row>
    <row r="88" spans="2:65" x14ac:dyDescent="0.25">
      <c r="B88" s="8"/>
      <c r="C88" s="8"/>
      <c r="D88" s="8"/>
      <c r="E88" s="8"/>
      <c r="F88" s="8"/>
      <c r="G88" s="8"/>
      <c r="H88" s="8"/>
      <c r="I88" s="8"/>
      <c r="J88" s="8"/>
      <c r="BJ88" s="14">
        <f t="shared" si="7"/>
        <v>4.908738521234052</v>
      </c>
      <c r="BK88" s="9">
        <f t="shared" si="6"/>
        <v>2.5</v>
      </c>
      <c r="BL88" s="15">
        <f t="shared" si="8"/>
        <v>564.50492994191598</v>
      </c>
      <c r="BM88" s="15">
        <f t="shared" si="9"/>
        <v>519.34453554656272</v>
      </c>
    </row>
    <row r="89" spans="2:65" x14ac:dyDescent="0.25">
      <c r="B89" s="8"/>
      <c r="C89" s="8"/>
      <c r="D89" s="8"/>
      <c r="E89" s="8"/>
      <c r="F89" s="8"/>
      <c r="G89" s="8"/>
      <c r="H89" s="8"/>
      <c r="I89" s="8"/>
      <c r="J89" s="8"/>
      <c r="BJ89" s="14">
        <f t="shared" si="7"/>
        <v>4.908738521234052</v>
      </c>
      <c r="BK89" s="9">
        <f t="shared" si="6"/>
        <v>2.5</v>
      </c>
      <c r="BL89" s="15">
        <f t="shared" si="8"/>
        <v>564.50492994191598</v>
      </c>
      <c r="BM89" s="15">
        <f t="shared" si="9"/>
        <v>519.34453554656272</v>
      </c>
    </row>
    <row r="90" spans="2:65" x14ac:dyDescent="0.25">
      <c r="B90" s="8"/>
      <c r="C90" s="8"/>
      <c r="D90" s="8"/>
      <c r="E90" s="8"/>
      <c r="F90" s="8"/>
      <c r="G90" s="8"/>
      <c r="H90" s="8"/>
      <c r="I90" s="8"/>
      <c r="J90" s="8"/>
      <c r="BJ90" s="14">
        <f t="shared" si="7"/>
        <v>4.908738521234052</v>
      </c>
      <c r="BK90" s="9">
        <f t="shared" si="6"/>
        <v>2.5</v>
      </c>
      <c r="BL90" s="15">
        <f t="shared" si="8"/>
        <v>564.50492994191598</v>
      </c>
      <c r="BM90" s="15">
        <f t="shared" si="9"/>
        <v>519.34453554656272</v>
      </c>
    </row>
    <row r="91" spans="2:65" x14ac:dyDescent="0.25">
      <c r="B91" s="8"/>
      <c r="C91" s="8"/>
      <c r="D91" s="8"/>
      <c r="E91" s="8"/>
      <c r="F91" s="8"/>
      <c r="G91" s="8"/>
      <c r="H91" s="8"/>
      <c r="I91" s="8"/>
      <c r="J91" s="8"/>
      <c r="BJ91" s="14">
        <f t="shared" si="7"/>
        <v>4.908738521234052</v>
      </c>
      <c r="BK91" s="9">
        <f t="shared" ref="BK91:BK110" si="10">IF(BK90&gt;=($E$27+1),BK90,BK90+0.25)</f>
        <v>2.5</v>
      </c>
      <c r="BL91" s="15">
        <f t="shared" si="8"/>
        <v>564.50492994191598</v>
      </c>
      <c r="BM91" s="15">
        <f t="shared" si="9"/>
        <v>519.34453554656272</v>
      </c>
    </row>
    <row r="92" spans="2:65" x14ac:dyDescent="0.25">
      <c r="B92" s="8"/>
      <c r="C92" s="8"/>
      <c r="D92" s="8"/>
      <c r="E92" s="8"/>
      <c r="F92" s="8"/>
      <c r="G92" s="8"/>
      <c r="H92" s="8"/>
      <c r="I92" s="8"/>
      <c r="J92" s="8"/>
      <c r="BJ92" s="14">
        <f t="shared" si="7"/>
        <v>4.908738521234052</v>
      </c>
      <c r="BK92" s="9">
        <f t="shared" si="10"/>
        <v>2.5</v>
      </c>
      <c r="BL92" s="15">
        <f t="shared" si="8"/>
        <v>564.50492994191598</v>
      </c>
      <c r="BM92" s="15">
        <f t="shared" si="9"/>
        <v>519.34453554656272</v>
      </c>
    </row>
    <row r="93" spans="2:65" x14ac:dyDescent="0.25">
      <c r="B93" s="8"/>
      <c r="C93" s="8"/>
      <c r="D93" s="8"/>
      <c r="E93" s="8"/>
      <c r="F93" s="8"/>
      <c r="G93" s="8"/>
      <c r="H93" s="8"/>
      <c r="I93" s="8"/>
      <c r="J93" s="8"/>
      <c r="BJ93" s="14">
        <f t="shared" si="7"/>
        <v>4.908738521234052</v>
      </c>
      <c r="BK93" s="9">
        <f t="shared" si="10"/>
        <v>2.5</v>
      </c>
      <c r="BL93" s="15">
        <f t="shared" si="8"/>
        <v>564.50492994191598</v>
      </c>
      <c r="BM93" s="15">
        <f t="shared" si="9"/>
        <v>519.34453554656272</v>
      </c>
    </row>
    <row r="94" spans="2:65" x14ac:dyDescent="0.25">
      <c r="B94" s="8"/>
      <c r="C94" s="8"/>
      <c r="D94" s="8"/>
      <c r="E94" s="8"/>
      <c r="F94" s="8"/>
      <c r="G94" s="8"/>
      <c r="H94" s="8"/>
      <c r="I94" s="8"/>
      <c r="J94" s="8"/>
      <c r="BJ94" s="14">
        <f t="shared" si="7"/>
        <v>4.908738521234052</v>
      </c>
      <c r="BK94" s="9">
        <f t="shared" si="10"/>
        <v>2.5</v>
      </c>
      <c r="BL94" s="15">
        <f t="shared" si="8"/>
        <v>564.50492994191598</v>
      </c>
      <c r="BM94" s="15">
        <f t="shared" si="9"/>
        <v>519.34453554656272</v>
      </c>
    </row>
    <row r="95" spans="2:65" x14ac:dyDescent="0.25">
      <c r="B95" s="8"/>
      <c r="C95" s="8"/>
      <c r="D95" s="8"/>
      <c r="E95" s="8"/>
      <c r="F95" s="8"/>
      <c r="G95" s="8"/>
      <c r="H95" s="8"/>
      <c r="I95" s="8"/>
      <c r="J95" s="8"/>
      <c r="BJ95" s="14">
        <f t="shared" si="7"/>
        <v>4.908738521234052</v>
      </c>
      <c r="BK95" s="9">
        <f t="shared" si="10"/>
        <v>2.5</v>
      </c>
      <c r="BL95" s="15">
        <f t="shared" si="8"/>
        <v>564.50492994191598</v>
      </c>
      <c r="BM95" s="15">
        <f t="shared" si="9"/>
        <v>519.34453554656272</v>
      </c>
    </row>
    <row r="96" spans="2:65" x14ac:dyDescent="0.25">
      <c r="B96" s="8"/>
      <c r="C96" s="8"/>
      <c r="D96" s="8"/>
      <c r="E96" s="8"/>
      <c r="F96" s="8"/>
      <c r="G96" s="8"/>
      <c r="H96" s="8"/>
      <c r="I96" s="8"/>
      <c r="J96" s="8"/>
      <c r="BJ96" s="14">
        <f t="shared" si="7"/>
        <v>4.908738521234052</v>
      </c>
      <c r="BK96" s="9">
        <f t="shared" si="10"/>
        <v>2.5</v>
      </c>
      <c r="BL96" s="15">
        <f t="shared" si="8"/>
        <v>564.50492994191598</v>
      </c>
      <c r="BM96" s="15">
        <f t="shared" si="9"/>
        <v>519.34453554656272</v>
      </c>
    </row>
    <row r="97" spans="2:65" x14ac:dyDescent="0.25">
      <c r="B97" s="8"/>
      <c r="C97" s="8"/>
      <c r="D97" s="8"/>
      <c r="E97" s="8"/>
      <c r="F97" s="8"/>
      <c r="G97" s="8"/>
      <c r="H97" s="8"/>
      <c r="I97" s="8"/>
      <c r="J97" s="8"/>
      <c r="BJ97" s="14">
        <f t="shared" si="7"/>
        <v>4.908738521234052</v>
      </c>
      <c r="BK97" s="9">
        <f t="shared" si="10"/>
        <v>2.5</v>
      </c>
      <c r="BL97" s="15">
        <f t="shared" si="8"/>
        <v>564.50492994191598</v>
      </c>
      <c r="BM97" s="15">
        <f t="shared" si="9"/>
        <v>519.34453554656272</v>
      </c>
    </row>
    <row r="98" spans="2:65" x14ac:dyDescent="0.25">
      <c r="B98" s="8"/>
      <c r="C98" s="8"/>
      <c r="D98" s="8"/>
      <c r="E98" s="8"/>
      <c r="F98" s="8"/>
      <c r="G98" s="8"/>
      <c r="H98" s="8"/>
      <c r="I98" s="8"/>
      <c r="J98" s="8"/>
      <c r="BJ98" s="14">
        <f t="shared" si="7"/>
        <v>4.908738521234052</v>
      </c>
      <c r="BK98" s="9">
        <f t="shared" si="10"/>
        <v>2.5</v>
      </c>
      <c r="BL98" s="15">
        <f t="shared" si="8"/>
        <v>564.50492994191598</v>
      </c>
      <c r="BM98" s="15">
        <f t="shared" si="9"/>
        <v>519.34453554656272</v>
      </c>
    </row>
    <row r="99" spans="2:65" x14ac:dyDescent="0.25">
      <c r="B99" s="8"/>
      <c r="C99" s="8"/>
      <c r="D99" s="8"/>
      <c r="E99" s="8"/>
      <c r="F99" s="8"/>
      <c r="G99" s="8"/>
      <c r="H99" s="8"/>
      <c r="I99" s="8"/>
      <c r="J99" s="8"/>
      <c r="BJ99" s="14">
        <f t="shared" si="7"/>
        <v>4.908738521234052</v>
      </c>
      <c r="BK99" s="9">
        <f t="shared" si="10"/>
        <v>2.5</v>
      </c>
      <c r="BL99" s="15">
        <f t="shared" si="8"/>
        <v>564.50492994191598</v>
      </c>
      <c r="BM99" s="15">
        <f t="shared" si="9"/>
        <v>519.34453554656272</v>
      </c>
    </row>
    <row r="100" spans="2:65" x14ac:dyDescent="0.25">
      <c r="B100" s="8"/>
      <c r="C100" s="8"/>
      <c r="D100" s="8"/>
      <c r="E100" s="8"/>
      <c r="F100" s="8"/>
      <c r="G100" s="8"/>
      <c r="H100" s="8"/>
      <c r="I100" s="8"/>
      <c r="J100" s="8"/>
      <c r="BJ100" s="14">
        <f t="shared" si="7"/>
        <v>4.908738521234052</v>
      </c>
      <c r="BK100" s="9">
        <f t="shared" si="10"/>
        <v>2.5</v>
      </c>
      <c r="BL100" s="15">
        <f t="shared" si="8"/>
        <v>564.50492994191598</v>
      </c>
      <c r="BM100" s="15">
        <f t="shared" si="9"/>
        <v>519.34453554656272</v>
      </c>
    </row>
    <row r="101" spans="2:65" x14ac:dyDescent="0.25">
      <c r="B101" s="8"/>
      <c r="C101" s="8"/>
      <c r="D101" s="8"/>
      <c r="E101" s="8"/>
      <c r="F101" s="8"/>
      <c r="G101" s="8"/>
      <c r="H101" s="8"/>
      <c r="I101" s="8"/>
      <c r="J101" s="8"/>
      <c r="BJ101" s="14">
        <f t="shared" si="7"/>
        <v>4.908738521234052</v>
      </c>
      <c r="BK101" s="9">
        <f t="shared" si="10"/>
        <v>2.5</v>
      </c>
      <c r="BL101" s="15">
        <f t="shared" si="8"/>
        <v>564.50492994191598</v>
      </c>
      <c r="BM101" s="15">
        <f t="shared" si="9"/>
        <v>519.34453554656272</v>
      </c>
    </row>
    <row r="102" spans="2:65" x14ac:dyDescent="0.25">
      <c r="B102" s="8"/>
      <c r="C102" s="8"/>
      <c r="D102" s="8"/>
      <c r="E102" s="8"/>
      <c r="F102" s="8"/>
      <c r="G102" s="8"/>
      <c r="H102" s="8"/>
      <c r="I102" s="8"/>
      <c r="J102" s="8"/>
      <c r="BJ102" s="14">
        <f t="shared" si="7"/>
        <v>4.908738521234052</v>
      </c>
      <c r="BK102" s="9">
        <f t="shared" si="10"/>
        <v>2.5</v>
      </c>
      <c r="BL102" s="15">
        <f t="shared" si="8"/>
        <v>564.50492994191598</v>
      </c>
      <c r="BM102" s="15">
        <f t="shared" si="9"/>
        <v>519.34453554656272</v>
      </c>
    </row>
    <row r="103" spans="2:65" x14ac:dyDescent="0.25">
      <c r="B103" s="8"/>
      <c r="C103" s="8"/>
      <c r="D103" s="8"/>
      <c r="E103" s="8"/>
      <c r="F103" s="8"/>
      <c r="G103" s="8"/>
      <c r="H103" s="8"/>
      <c r="I103" s="8"/>
      <c r="J103" s="8"/>
      <c r="BJ103" s="14">
        <f t="shared" si="7"/>
        <v>4.908738521234052</v>
      </c>
      <c r="BK103" s="9">
        <f t="shared" si="10"/>
        <v>2.5</v>
      </c>
      <c r="BL103" s="15">
        <f t="shared" si="8"/>
        <v>564.50492994191598</v>
      </c>
      <c r="BM103" s="15">
        <f t="shared" si="9"/>
        <v>519.34453554656272</v>
      </c>
    </row>
    <row r="104" spans="2:65" x14ac:dyDescent="0.25">
      <c r="B104" s="8"/>
      <c r="C104" s="8"/>
      <c r="D104" s="8"/>
      <c r="E104" s="8"/>
      <c r="F104" s="8"/>
      <c r="G104" s="8"/>
      <c r="H104" s="8"/>
      <c r="I104" s="8"/>
      <c r="J104" s="8"/>
      <c r="BJ104" s="14">
        <f t="shared" si="7"/>
        <v>4.908738521234052</v>
      </c>
      <c r="BK104" s="9">
        <f t="shared" si="10"/>
        <v>2.5</v>
      </c>
      <c r="BL104" s="15">
        <f t="shared" si="8"/>
        <v>564.50492994191598</v>
      </c>
      <c r="BM104" s="15">
        <f t="shared" si="9"/>
        <v>519.34453554656272</v>
      </c>
    </row>
    <row r="105" spans="2:65" x14ac:dyDescent="0.25">
      <c r="B105" s="8"/>
      <c r="C105" s="8"/>
      <c r="D105" s="8"/>
      <c r="E105" s="8"/>
      <c r="F105" s="8"/>
      <c r="G105" s="8"/>
      <c r="H105" s="8"/>
      <c r="I105" s="8"/>
      <c r="J105" s="8"/>
      <c r="BJ105" s="14">
        <f t="shared" ref="BJ105:BJ110" si="11">IF(BK105&gt;($E$27+1),BJ104,PI()*(BK105/2)^2)</f>
        <v>4.908738521234052</v>
      </c>
      <c r="BK105" s="9">
        <f t="shared" si="10"/>
        <v>2.5</v>
      </c>
      <c r="BL105" s="15">
        <f t="shared" ref="BL105:BL110" si="12">IF(BK105&gt;($E$27+1),BL104,BJ105*$BH$25*$BI$25)</f>
        <v>564.50492994191598</v>
      </c>
      <c r="BM105" s="15">
        <f t="shared" si="9"/>
        <v>519.34453554656272</v>
      </c>
    </row>
    <row r="106" spans="2:65" x14ac:dyDescent="0.25">
      <c r="B106" s="8"/>
      <c r="C106" s="8"/>
      <c r="D106" s="8"/>
      <c r="E106" s="8"/>
      <c r="F106" s="8"/>
      <c r="G106" s="8"/>
      <c r="H106" s="8"/>
      <c r="I106" s="8"/>
      <c r="J106" s="8"/>
      <c r="BJ106" s="14">
        <f t="shared" si="11"/>
        <v>4.908738521234052</v>
      </c>
      <c r="BK106" s="9">
        <f t="shared" si="10"/>
        <v>2.5</v>
      </c>
      <c r="BL106" s="15">
        <f t="shared" si="12"/>
        <v>564.50492994191598</v>
      </c>
      <c r="BM106" s="15">
        <f t="shared" si="9"/>
        <v>519.34453554656272</v>
      </c>
    </row>
    <row r="107" spans="2:65" x14ac:dyDescent="0.25">
      <c r="B107" s="8"/>
      <c r="C107" s="8"/>
      <c r="D107" s="8"/>
      <c r="E107" s="8"/>
      <c r="F107" s="8"/>
      <c r="G107" s="8"/>
      <c r="H107" s="8"/>
      <c r="I107" s="8"/>
      <c r="J107" s="8"/>
      <c r="BJ107" s="14">
        <f t="shared" si="11"/>
        <v>4.908738521234052</v>
      </c>
      <c r="BK107" s="9">
        <f t="shared" si="10"/>
        <v>2.5</v>
      </c>
      <c r="BL107" s="15">
        <f t="shared" si="12"/>
        <v>564.50492994191598</v>
      </c>
      <c r="BM107" s="15">
        <f t="shared" si="9"/>
        <v>519.34453554656272</v>
      </c>
    </row>
    <row r="108" spans="2:65" x14ac:dyDescent="0.25">
      <c r="B108" s="8"/>
      <c r="C108" s="8"/>
      <c r="D108" s="8"/>
      <c r="E108" s="8"/>
      <c r="F108" s="8"/>
      <c r="G108" s="8"/>
      <c r="H108" s="8"/>
      <c r="I108" s="8"/>
      <c r="J108" s="8"/>
      <c r="BJ108" s="14">
        <f t="shared" si="11"/>
        <v>4.908738521234052</v>
      </c>
      <c r="BK108" s="9">
        <f t="shared" si="10"/>
        <v>2.5</v>
      </c>
      <c r="BL108" s="15">
        <f t="shared" si="12"/>
        <v>564.50492994191598</v>
      </c>
      <c r="BM108" s="15">
        <f t="shared" si="9"/>
        <v>519.34453554656272</v>
      </c>
    </row>
    <row r="109" spans="2:65" x14ac:dyDescent="0.25">
      <c r="B109" s="8"/>
      <c r="C109" s="8"/>
      <c r="D109" s="8"/>
      <c r="E109" s="8"/>
      <c r="F109" s="8"/>
      <c r="G109" s="8"/>
      <c r="H109" s="8"/>
      <c r="I109" s="8"/>
      <c r="J109" s="8"/>
      <c r="BJ109" s="14">
        <f t="shared" si="11"/>
        <v>4.908738521234052</v>
      </c>
      <c r="BK109" s="9">
        <f t="shared" si="10"/>
        <v>2.5</v>
      </c>
      <c r="BL109" s="15">
        <f t="shared" si="12"/>
        <v>564.50492994191598</v>
      </c>
      <c r="BM109" s="15">
        <f t="shared" si="9"/>
        <v>519.34453554656272</v>
      </c>
    </row>
    <row r="110" spans="2:65" x14ac:dyDescent="0.25">
      <c r="B110" s="8"/>
      <c r="C110" s="8"/>
      <c r="D110" s="8"/>
      <c r="E110" s="8"/>
      <c r="F110" s="8"/>
      <c r="G110" s="8"/>
      <c r="H110" s="8"/>
      <c r="I110" s="8"/>
      <c r="J110" s="8"/>
      <c r="BJ110" s="14">
        <f t="shared" si="11"/>
        <v>4.908738521234052</v>
      </c>
      <c r="BK110" s="9">
        <f t="shared" si="10"/>
        <v>2.5</v>
      </c>
      <c r="BL110" s="15">
        <f t="shared" si="12"/>
        <v>564.50492994191598</v>
      </c>
      <c r="BM110" s="15">
        <f t="shared" si="9"/>
        <v>519.34453554656272</v>
      </c>
    </row>
    <row r="111" spans="2:65" x14ac:dyDescent="0.25">
      <c r="B111" s="8"/>
      <c r="C111" s="8"/>
      <c r="D111" s="8"/>
      <c r="E111" s="8"/>
      <c r="F111" s="8"/>
      <c r="G111" s="8"/>
      <c r="H111" s="8"/>
      <c r="I111" s="8"/>
      <c r="J111" s="8"/>
    </row>
    <row r="112" spans="2:65" x14ac:dyDescent="0.25">
      <c r="B112" s="8"/>
      <c r="C112" s="8"/>
      <c r="D112" s="8"/>
      <c r="E112" s="8"/>
      <c r="F112" s="8"/>
      <c r="G112" s="8"/>
      <c r="H112" s="8"/>
      <c r="I112" s="8"/>
      <c r="J112" s="8"/>
    </row>
    <row r="113" spans="2:10" x14ac:dyDescent="0.25">
      <c r="B113" s="8"/>
      <c r="C113" s="8"/>
      <c r="D113" s="8"/>
      <c r="E113" s="8"/>
      <c r="F113" s="8"/>
      <c r="G113" s="8"/>
      <c r="H113" s="8"/>
      <c r="I113" s="8"/>
      <c r="J113" s="8"/>
    </row>
    <row r="114" spans="2:10" x14ac:dyDescent="0.25">
      <c r="B114" s="8"/>
      <c r="C114" s="8"/>
      <c r="D114" s="8"/>
      <c r="E114" s="8"/>
      <c r="F114" s="8"/>
      <c r="G114" s="8"/>
      <c r="H114" s="8"/>
      <c r="I114" s="8"/>
      <c r="J114" s="8"/>
    </row>
    <row r="115" spans="2:10" x14ac:dyDescent="0.25">
      <c r="B115" s="8"/>
      <c r="C115" s="8"/>
      <c r="D115" s="8"/>
      <c r="E115" s="8"/>
      <c r="F115" s="8"/>
      <c r="G115" s="8"/>
      <c r="H115" s="8"/>
      <c r="I115" s="8"/>
      <c r="J115" s="8"/>
    </row>
    <row r="116" spans="2:10" x14ac:dyDescent="0.25">
      <c r="B116" s="8"/>
      <c r="C116" s="8"/>
      <c r="D116" s="8"/>
      <c r="E116" s="8"/>
      <c r="F116" s="8"/>
      <c r="G116" s="8"/>
      <c r="H116" s="8"/>
      <c r="I116" s="8"/>
      <c r="J116" s="8"/>
    </row>
    <row r="117" spans="2:10" x14ac:dyDescent="0.25">
      <c r="B117" s="8"/>
      <c r="C117" s="8"/>
      <c r="D117" s="8"/>
      <c r="E117" s="8"/>
      <c r="F117" s="8"/>
      <c r="G117" s="8"/>
      <c r="H117" s="8"/>
      <c r="I117" s="8"/>
      <c r="J117" s="8"/>
    </row>
    <row r="118" spans="2:10" x14ac:dyDescent="0.25">
      <c r="B118" s="8"/>
      <c r="C118" s="8"/>
      <c r="D118" s="8"/>
      <c r="E118" s="8"/>
      <c r="F118" s="8"/>
      <c r="G118" s="8"/>
      <c r="H118" s="8"/>
      <c r="I118" s="8"/>
      <c r="J118" s="8"/>
    </row>
    <row r="119" spans="2:10" x14ac:dyDescent="0.25">
      <c r="B119" s="8"/>
      <c r="C119" s="8"/>
      <c r="D119" s="8"/>
      <c r="E119" s="8"/>
      <c r="F119" s="8"/>
      <c r="G119" s="8"/>
      <c r="H119" s="8"/>
      <c r="I119" s="8"/>
      <c r="J119" s="8"/>
    </row>
    <row r="120" spans="2:10" x14ac:dyDescent="0.25">
      <c r="B120" s="8"/>
      <c r="C120" s="8"/>
      <c r="D120" s="8"/>
      <c r="E120" s="8"/>
      <c r="F120" s="8"/>
      <c r="G120" s="8"/>
      <c r="H120" s="8"/>
      <c r="I120" s="8"/>
      <c r="J120" s="8"/>
    </row>
    <row r="121" spans="2:10" x14ac:dyDescent="0.25">
      <c r="B121" s="8"/>
      <c r="C121" s="8"/>
      <c r="D121" s="8"/>
      <c r="E121" s="8"/>
      <c r="F121" s="8"/>
      <c r="G121" s="8"/>
      <c r="H121" s="8"/>
      <c r="I121" s="8"/>
      <c r="J121" s="8"/>
    </row>
    <row r="122" spans="2:10" x14ac:dyDescent="0.25">
      <c r="B122" s="8"/>
      <c r="C122" s="8"/>
      <c r="D122" s="8"/>
      <c r="E122" s="8"/>
      <c r="F122" s="8"/>
      <c r="G122" s="8"/>
      <c r="H122" s="8"/>
      <c r="I122" s="8"/>
      <c r="J122" s="8"/>
    </row>
    <row r="123" spans="2:10" x14ac:dyDescent="0.25">
      <c r="B123" s="8"/>
      <c r="C123" s="8"/>
      <c r="D123" s="8"/>
      <c r="E123" s="8"/>
      <c r="F123" s="8"/>
      <c r="G123" s="8"/>
      <c r="H123" s="8"/>
      <c r="I123" s="8"/>
      <c r="J123" s="8"/>
    </row>
    <row r="124" spans="2:10" x14ac:dyDescent="0.25">
      <c r="B124" s="8"/>
      <c r="C124" s="8"/>
      <c r="D124" s="8"/>
      <c r="E124" s="8"/>
      <c r="F124" s="8"/>
      <c r="G124" s="8"/>
      <c r="H124" s="8"/>
      <c r="I124" s="8"/>
      <c r="J124" s="8"/>
    </row>
    <row r="125" spans="2:10" x14ac:dyDescent="0.25">
      <c r="B125" s="8"/>
      <c r="C125" s="8"/>
      <c r="D125" s="8"/>
      <c r="E125" s="8"/>
      <c r="F125" s="8"/>
      <c r="G125" s="8"/>
      <c r="H125" s="8"/>
      <c r="I125" s="8"/>
      <c r="J125" s="8"/>
    </row>
    <row r="126" spans="2:10" x14ac:dyDescent="0.25">
      <c r="B126" s="8"/>
      <c r="C126" s="8"/>
      <c r="D126" s="8"/>
      <c r="E126" s="8"/>
      <c r="F126" s="8"/>
      <c r="G126" s="8"/>
      <c r="H126" s="8"/>
      <c r="I126" s="8"/>
      <c r="J126" s="8"/>
    </row>
    <row r="127" spans="2:10" x14ac:dyDescent="0.25">
      <c r="B127" s="8"/>
      <c r="C127" s="8"/>
      <c r="D127" s="8"/>
      <c r="E127" s="8"/>
      <c r="F127" s="8"/>
      <c r="G127" s="8"/>
      <c r="H127" s="8"/>
      <c r="I127" s="8"/>
      <c r="J127" s="8"/>
    </row>
    <row r="128" spans="2:10" x14ac:dyDescent="0.25">
      <c r="B128" s="8"/>
      <c r="C128" s="8"/>
      <c r="D128" s="8"/>
      <c r="E128" s="8"/>
      <c r="F128" s="8"/>
      <c r="G128" s="8"/>
      <c r="H128" s="8"/>
      <c r="I128" s="8"/>
      <c r="J128" s="8"/>
    </row>
    <row r="129" spans="2:10" x14ac:dyDescent="0.25">
      <c r="B129" s="8"/>
      <c r="C129" s="8"/>
      <c r="D129" s="8"/>
      <c r="E129" s="8"/>
      <c r="F129" s="8"/>
      <c r="G129" s="8"/>
      <c r="H129" s="8"/>
      <c r="I129" s="8"/>
      <c r="J129" s="8"/>
    </row>
    <row r="130" spans="2:10" x14ac:dyDescent="0.25">
      <c r="B130" s="8"/>
      <c r="C130" s="8"/>
      <c r="D130" s="8"/>
      <c r="E130" s="8"/>
      <c r="F130" s="8"/>
      <c r="G130" s="8"/>
      <c r="H130" s="8"/>
      <c r="I130" s="8"/>
      <c r="J130" s="8"/>
    </row>
    <row r="131" spans="2:10" x14ac:dyDescent="0.25">
      <c r="B131" s="8"/>
      <c r="C131" s="8"/>
      <c r="D131" s="8"/>
      <c r="E131" s="8"/>
      <c r="F131" s="8"/>
      <c r="G131" s="8"/>
      <c r="H131" s="8"/>
      <c r="I131" s="8"/>
      <c r="J131" s="8"/>
    </row>
    <row r="132" spans="2:10" x14ac:dyDescent="0.25">
      <c r="B132" s="8"/>
      <c r="C132" s="8"/>
      <c r="D132" s="8"/>
      <c r="E132" s="8"/>
      <c r="F132" s="8"/>
      <c r="G132" s="8"/>
      <c r="H132" s="8"/>
      <c r="I132" s="8"/>
      <c r="J132" s="8"/>
    </row>
    <row r="133" spans="2:10" x14ac:dyDescent="0.25">
      <c r="B133" s="8"/>
      <c r="C133" s="8"/>
      <c r="D133" s="8"/>
      <c r="E133" s="8"/>
      <c r="F133" s="8"/>
      <c r="G133" s="8"/>
      <c r="H133" s="8"/>
      <c r="I133" s="8"/>
      <c r="J133" s="8"/>
    </row>
    <row r="134" spans="2:10" x14ac:dyDescent="0.25">
      <c r="B134" s="8"/>
      <c r="C134" s="8"/>
      <c r="D134" s="8"/>
      <c r="E134" s="8"/>
      <c r="F134" s="8"/>
      <c r="G134" s="8"/>
      <c r="H134" s="8"/>
      <c r="I134" s="8"/>
      <c r="J134" s="8"/>
    </row>
    <row r="135" spans="2:10" x14ac:dyDescent="0.25">
      <c r="B135" s="8"/>
      <c r="C135" s="8"/>
      <c r="D135" s="8"/>
      <c r="E135" s="8"/>
      <c r="F135" s="8"/>
      <c r="G135" s="8"/>
      <c r="H135" s="8"/>
      <c r="I135" s="8"/>
      <c r="J135" s="8"/>
    </row>
    <row r="136" spans="2:10" x14ac:dyDescent="0.25">
      <c r="B136" s="8"/>
      <c r="C136" s="8"/>
      <c r="D136" s="8"/>
      <c r="E136" s="8"/>
      <c r="F136" s="8"/>
      <c r="G136" s="8"/>
      <c r="H136" s="8"/>
      <c r="I136" s="8"/>
      <c r="J136" s="8"/>
    </row>
    <row r="137" spans="2:10" x14ac:dyDescent="0.25">
      <c r="B137" s="8"/>
      <c r="C137" s="8"/>
      <c r="D137" s="8"/>
      <c r="E137" s="8"/>
      <c r="F137" s="8"/>
      <c r="G137" s="8"/>
      <c r="H137" s="8"/>
      <c r="I137" s="8"/>
      <c r="J137" s="8"/>
    </row>
    <row r="138" spans="2:10" x14ac:dyDescent="0.25">
      <c r="B138" s="8"/>
      <c r="C138" s="8"/>
      <c r="D138" s="8"/>
      <c r="E138" s="8"/>
      <c r="F138" s="8"/>
      <c r="G138" s="8"/>
      <c r="H138" s="8"/>
      <c r="I138" s="8"/>
      <c r="J138" s="8"/>
    </row>
    <row r="139" spans="2:10" x14ac:dyDescent="0.25">
      <c r="B139" s="8"/>
      <c r="C139" s="8"/>
      <c r="D139" s="8"/>
      <c r="E139" s="8"/>
      <c r="F139" s="8"/>
      <c r="G139" s="8"/>
      <c r="H139" s="8"/>
      <c r="I139" s="8"/>
      <c r="J139" s="8"/>
    </row>
    <row r="140" spans="2:10" x14ac:dyDescent="0.25">
      <c r="B140" s="8"/>
      <c r="C140" s="8"/>
      <c r="D140" s="8"/>
      <c r="E140" s="8"/>
      <c r="F140" s="8"/>
      <c r="G140" s="8"/>
      <c r="H140" s="8"/>
      <c r="I140" s="8"/>
      <c r="J140" s="8"/>
    </row>
    <row r="141" spans="2:10" x14ac:dyDescent="0.25">
      <c r="B141" s="8"/>
      <c r="C141" s="8"/>
      <c r="D141" s="8"/>
      <c r="E141" s="8"/>
      <c r="F141" s="8"/>
      <c r="G141" s="8"/>
      <c r="H141" s="8"/>
      <c r="I141" s="8"/>
      <c r="J141" s="8"/>
    </row>
    <row r="142" spans="2:10" x14ac:dyDescent="0.25">
      <c r="B142" s="8"/>
      <c r="C142" s="8"/>
      <c r="D142" s="8"/>
      <c r="E142" s="8"/>
      <c r="F142" s="8"/>
      <c r="G142" s="8"/>
      <c r="H142" s="8"/>
      <c r="I142" s="8"/>
      <c r="J142" s="8"/>
    </row>
    <row r="143" spans="2:10" x14ac:dyDescent="0.25">
      <c r="B143" s="8"/>
      <c r="C143" s="8"/>
      <c r="D143" s="8"/>
      <c r="E143" s="8"/>
      <c r="F143" s="8"/>
      <c r="G143" s="8"/>
      <c r="H143" s="8"/>
      <c r="I143" s="8"/>
      <c r="J143" s="8"/>
    </row>
    <row r="144" spans="2:10" x14ac:dyDescent="0.25">
      <c r="B144" s="8"/>
      <c r="C144" s="8"/>
      <c r="D144" s="8"/>
      <c r="E144" s="8"/>
      <c r="F144" s="8"/>
      <c r="G144" s="8"/>
      <c r="H144" s="8"/>
      <c r="I144" s="8"/>
      <c r="J144" s="8"/>
    </row>
    <row r="145" spans="2:10" x14ac:dyDescent="0.25">
      <c r="B145" s="8"/>
      <c r="C145" s="8"/>
      <c r="D145" s="8"/>
      <c r="E145" s="8"/>
      <c r="F145" s="8"/>
      <c r="G145" s="8"/>
      <c r="H145" s="8"/>
      <c r="I145" s="8"/>
      <c r="J145" s="8"/>
    </row>
    <row r="146" spans="2:10" x14ac:dyDescent="0.25">
      <c r="B146" s="8"/>
      <c r="C146" s="8"/>
      <c r="D146" s="8"/>
      <c r="E146" s="8"/>
      <c r="F146" s="8"/>
      <c r="G146" s="8"/>
      <c r="H146" s="8"/>
      <c r="I146" s="8"/>
      <c r="J146" s="8"/>
    </row>
    <row r="147" spans="2:10" x14ac:dyDescent="0.25">
      <c r="B147" s="8"/>
      <c r="C147" s="8"/>
      <c r="D147" s="8"/>
      <c r="E147" s="8"/>
      <c r="F147" s="8"/>
      <c r="G147" s="8"/>
      <c r="H147" s="8"/>
      <c r="I147" s="8"/>
      <c r="J147" s="8"/>
    </row>
    <row r="148" spans="2:10" x14ac:dyDescent="0.25">
      <c r="B148" s="8"/>
      <c r="C148" s="8"/>
      <c r="D148" s="8"/>
      <c r="E148" s="8"/>
      <c r="F148" s="8"/>
      <c r="G148" s="8"/>
      <c r="H148" s="8"/>
      <c r="I148" s="8"/>
      <c r="J148" s="8"/>
    </row>
    <row r="149" spans="2:10" x14ac:dyDescent="0.25">
      <c r="B149" s="8"/>
      <c r="C149" s="8"/>
      <c r="D149" s="8"/>
      <c r="E149" s="8"/>
      <c r="F149" s="8"/>
      <c r="G149" s="8"/>
      <c r="H149" s="8"/>
      <c r="I149" s="8"/>
      <c r="J149" s="8"/>
    </row>
    <row r="150" spans="2:10" x14ac:dyDescent="0.25">
      <c r="B150" s="8"/>
      <c r="C150" s="8"/>
      <c r="D150" s="8"/>
      <c r="E150" s="8"/>
      <c r="F150" s="8"/>
      <c r="G150" s="8"/>
      <c r="H150" s="8"/>
      <c r="I150" s="8"/>
      <c r="J150" s="8"/>
    </row>
    <row r="151" spans="2:10" x14ac:dyDescent="0.25">
      <c r="B151" s="8"/>
      <c r="C151" s="8"/>
      <c r="D151" s="8"/>
      <c r="E151" s="8"/>
      <c r="F151" s="8"/>
      <c r="G151" s="8"/>
      <c r="H151" s="8"/>
      <c r="I151" s="8"/>
      <c r="J151" s="8"/>
    </row>
    <row r="152" spans="2:10" x14ac:dyDescent="0.25">
      <c r="B152" s="8"/>
      <c r="C152" s="8"/>
      <c r="D152" s="8"/>
      <c r="E152" s="8"/>
      <c r="F152" s="8"/>
      <c r="G152" s="8"/>
      <c r="H152" s="8"/>
      <c r="I152" s="8"/>
      <c r="J152" s="8"/>
    </row>
    <row r="153" spans="2:10" x14ac:dyDescent="0.25">
      <c r="B153" s="8"/>
      <c r="C153" s="8"/>
      <c r="D153" s="8"/>
      <c r="E153" s="8"/>
      <c r="F153" s="8"/>
      <c r="G153" s="8"/>
      <c r="H153" s="8"/>
      <c r="I153" s="8"/>
      <c r="J153" s="8"/>
    </row>
    <row r="154" spans="2:10" x14ac:dyDescent="0.25">
      <c r="B154" s="8"/>
      <c r="C154" s="8"/>
      <c r="D154" s="8"/>
      <c r="E154" s="8"/>
      <c r="F154" s="8"/>
      <c r="G154" s="8"/>
      <c r="H154" s="8"/>
      <c r="I154" s="8"/>
      <c r="J154" s="8"/>
    </row>
    <row r="155" spans="2:10" x14ac:dyDescent="0.25">
      <c r="B155" s="8"/>
      <c r="C155" s="8"/>
      <c r="D155" s="8"/>
      <c r="E155" s="8"/>
      <c r="F155" s="8"/>
      <c r="G155" s="8"/>
      <c r="H155" s="8"/>
      <c r="I155" s="8"/>
      <c r="J155" s="8"/>
    </row>
    <row r="156" spans="2:10" x14ac:dyDescent="0.25">
      <c r="B156" s="8"/>
      <c r="C156" s="8"/>
      <c r="D156" s="8"/>
      <c r="E156" s="8"/>
      <c r="F156" s="8"/>
      <c r="G156" s="8"/>
      <c r="H156" s="8"/>
      <c r="I156" s="8"/>
      <c r="J156" s="8"/>
    </row>
    <row r="157" spans="2:10" x14ac:dyDescent="0.25">
      <c r="B157" s="8"/>
      <c r="C157" s="8"/>
      <c r="D157" s="8"/>
      <c r="E157" s="8"/>
      <c r="F157" s="8"/>
      <c r="G157" s="8"/>
      <c r="H157" s="8"/>
      <c r="I157" s="8"/>
      <c r="J157" s="8"/>
    </row>
    <row r="158" spans="2:10" x14ac:dyDescent="0.25">
      <c r="B158" s="8"/>
      <c r="C158" s="8"/>
      <c r="D158" s="8"/>
      <c r="E158" s="8"/>
      <c r="F158" s="8"/>
      <c r="G158" s="8"/>
      <c r="H158" s="8"/>
      <c r="I158" s="8"/>
      <c r="J158" s="8"/>
    </row>
    <row r="159" spans="2:10" x14ac:dyDescent="0.25">
      <c r="B159" s="8"/>
      <c r="C159" s="8"/>
      <c r="D159" s="8"/>
      <c r="E159" s="8"/>
      <c r="F159" s="8"/>
      <c r="G159" s="8"/>
      <c r="H159" s="8"/>
      <c r="I159" s="8"/>
      <c r="J159" s="8"/>
    </row>
    <row r="160" spans="2:10" x14ac:dyDescent="0.25">
      <c r="B160" s="8"/>
      <c r="C160" s="8"/>
      <c r="D160" s="8"/>
      <c r="E160" s="8"/>
      <c r="F160" s="8"/>
      <c r="G160" s="8"/>
      <c r="H160" s="8"/>
      <c r="I160" s="8"/>
      <c r="J160" s="8"/>
    </row>
    <row r="161" spans="2:10" x14ac:dyDescent="0.25">
      <c r="B161" s="8"/>
      <c r="C161" s="8"/>
      <c r="D161" s="8"/>
      <c r="E161" s="8"/>
      <c r="F161" s="8"/>
      <c r="G161" s="8"/>
      <c r="H161" s="8"/>
      <c r="I161" s="8"/>
      <c r="J161" s="8"/>
    </row>
    <row r="162" spans="2:10" x14ac:dyDescent="0.25">
      <c r="B162" s="8"/>
      <c r="C162" s="8"/>
      <c r="D162" s="8"/>
      <c r="E162" s="8"/>
      <c r="F162" s="8"/>
      <c r="G162" s="8"/>
      <c r="H162" s="8"/>
      <c r="I162" s="8"/>
      <c r="J162" s="8"/>
    </row>
    <row r="163" spans="2:10" x14ac:dyDescent="0.25">
      <c r="B163" s="8"/>
      <c r="C163" s="8"/>
      <c r="D163" s="8"/>
      <c r="E163" s="8"/>
      <c r="F163" s="8"/>
      <c r="G163" s="8"/>
      <c r="H163" s="8"/>
      <c r="I163" s="8"/>
      <c r="J163" s="8"/>
    </row>
    <row r="164" spans="2:10" x14ac:dyDescent="0.25">
      <c r="B164" s="8"/>
      <c r="C164" s="8"/>
      <c r="D164" s="8"/>
      <c r="E164" s="8"/>
      <c r="F164" s="8"/>
      <c r="G164" s="8"/>
      <c r="H164" s="8"/>
      <c r="I164" s="8"/>
      <c r="J164" s="8"/>
    </row>
    <row r="165" spans="2:10" x14ac:dyDescent="0.25">
      <c r="B165" s="8"/>
      <c r="C165" s="8"/>
      <c r="D165" s="8"/>
      <c r="E165" s="8"/>
      <c r="F165" s="8"/>
      <c r="G165" s="8"/>
      <c r="H165" s="8"/>
      <c r="I165" s="8"/>
      <c r="J165" s="8"/>
    </row>
    <row r="166" spans="2:10" x14ac:dyDescent="0.25">
      <c r="B166" s="8"/>
      <c r="C166" s="8"/>
      <c r="D166" s="8"/>
      <c r="E166" s="8"/>
      <c r="F166" s="8"/>
      <c r="G166" s="8"/>
      <c r="H166" s="8"/>
      <c r="I166" s="8"/>
      <c r="J166" s="8"/>
    </row>
    <row r="167" spans="2:10" x14ac:dyDescent="0.25">
      <c r="B167" s="8"/>
      <c r="C167" s="8"/>
      <c r="D167" s="8"/>
      <c r="E167" s="8"/>
      <c r="F167" s="8"/>
      <c r="G167" s="8"/>
      <c r="H167" s="8"/>
      <c r="I167" s="8"/>
      <c r="J167" s="8"/>
    </row>
    <row r="168" spans="2:10" x14ac:dyDescent="0.25">
      <c r="B168" s="8"/>
      <c r="C168" s="8"/>
      <c r="D168" s="8"/>
      <c r="E168" s="8"/>
      <c r="F168" s="8"/>
      <c r="G168" s="8"/>
      <c r="H168" s="8"/>
      <c r="I168" s="8"/>
      <c r="J168" s="8"/>
    </row>
    <row r="169" spans="2:10" x14ac:dyDescent="0.25">
      <c r="B169" s="8"/>
      <c r="C169" s="8"/>
      <c r="D169" s="8"/>
      <c r="E169" s="8"/>
      <c r="F169" s="8"/>
      <c r="G169" s="8"/>
      <c r="H169" s="8"/>
      <c r="I169" s="8"/>
      <c r="J169" s="8"/>
    </row>
    <row r="170" spans="2:10" x14ac:dyDescent="0.25">
      <c r="B170" s="8"/>
      <c r="C170" s="8"/>
      <c r="D170" s="8"/>
      <c r="E170" s="8"/>
      <c r="F170" s="8"/>
      <c r="G170" s="8"/>
      <c r="H170" s="8"/>
      <c r="I170" s="8"/>
      <c r="J170" s="8"/>
    </row>
    <row r="171" spans="2:10" x14ac:dyDescent="0.25">
      <c r="B171" s="8"/>
      <c r="C171" s="8"/>
      <c r="D171" s="8"/>
      <c r="E171" s="8"/>
      <c r="F171" s="8"/>
      <c r="G171" s="8"/>
      <c r="H171" s="8"/>
      <c r="I171" s="8"/>
      <c r="J171" s="8"/>
    </row>
    <row r="172" spans="2:10" x14ac:dyDescent="0.25">
      <c r="B172" s="8"/>
      <c r="C172" s="8"/>
      <c r="D172" s="8"/>
      <c r="E172" s="8"/>
      <c r="F172" s="8"/>
      <c r="G172" s="8"/>
      <c r="H172" s="8"/>
      <c r="I172" s="8"/>
      <c r="J172" s="8"/>
    </row>
    <row r="173" spans="2:10" x14ac:dyDescent="0.25">
      <c r="B173" s="8"/>
      <c r="C173" s="8"/>
      <c r="D173" s="8"/>
      <c r="E173" s="8"/>
      <c r="F173" s="8"/>
      <c r="G173" s="8"/>
      <c r="H173" s="8"/>
      <c r="I173" s="8"/>
      <c r="J173" s="8"/>
    </row>
    <row r="174" spans="2:10" x14ac:dyDescent="0.25">
      <c r="B174" s="8"/>
      <c r="C174" s="8"/>
      <c r="D174" s="8"/>
      <c r="E174" s="8"/>
      <c r="F174" s="8"/>
      <c r="G174" s="8"/>
      <c r="H174" s="8"/>
      <c r="I174" s="8"/>
      <c r="J174" s="8"/>
    </row>
    <row r="175" spans="2:10" x14ac:dyDescent="0.25">
      <c r="B175" s="8"/>
      <c r="C175" s="8"/>
      <c r="D175" s="8"/>
      <c r="E175" s="8"/>
      <c r="F175" s="8"/>
      <c r="G175" s="8"/>
      <c r="H175" s="8"/>
      <c r="I175" s="8"/>
      <c r="J175" s="8"/>
    </row>
    <row r="176" spans="2:10" x14ac:dyDescent="0.25">
      <c r="B176" s="8"/>
      <c r="C176" s="8"/>
      <c r="D176" s="8"/>
      <c r="E176" s="8"/>
      <c r="F176" s="8"/>
      <c r="G176" s="8"/>
      <c r="H176" s="8"/>
      <c r="I176" s="8"/>
      <c r="J176" s="8"/>
    </row>
    <row r="177" spans="2:10" x14ac:dyDescent="0.25">
      <c r="B177" s="8"/>
      <c r="C177" s="8"/>
      <c r="D177" s="8"/>
      <c r="E177" s="8"/>
      <c r="F177" s="8"/>
      <c r="G177" s="8"/>
      <c r="H177" s="8"/>
      <c r="I177" s="8"/>
      <c r="J177" s="8"/>
    </row>
    <row r="178" spans="2:10" x14ac:dyDescent="0.25">
      <c r="B178" s="8"/>
      <c r="C178" s="8"/>
      <c r="D178" s="8"/>
      <c r="E178" s="8"/>
      <c r="F178" s="8"/>
      <c r="G178" s="8"/>
      <c r="H178" s="8"/>
      <c r="I178" s="8"/>
      <c r="J178" s="8"/>
    </row>
    <row r="179" spans="2:10" x14ac:dyDescent="0.25">
      <c r="B179" s="8"/>
      <c r="C179" s="8"/>
      <c r="D179" s="8"/>
      <c r="E179" s="8"/>
      <c r="F179" s="8"/>
      <c r="G179" s="8"/>
      <c r="H179" s="8"/>
      <c r="I179" s="8"/>
      <c r="J179" s="8"/>
    </row>
    <row r="180" spans="2:10" x14ac:dyDescent="0.25">
      <c r="B180" s="8"/>
      <c r="C180" s="8"/>
      <c r="D180" s="8"/>
      <c r="E180" s="8"/>
      <c r="F180" s="8"/>
      <c r="G180" s="8"/>
      <c r="H180" s="8"/>
      <c r="I180" s="8"/>
      <c r="J180" s="8"/>
    </row>
    <row r="181" spans="2:10" x14ac:dyDescent="0.25">
      <c r="B181" s="8"/>
      <c r="C181" s="8"/>
      <c r="D181" s="8"/>
      <c r="E181" s="8"/>
      <c r="F181" s="8"/>
      <c r="G181" s="8"/>
      <c r="H181" s="8"/>
      <c r="I181" s="8"/>
      <c r="J181" s="8"/>
    </row>
    <row r="182" spans="2:10" x14ac:dyDescent="0.25">
      <c r="B182" s="8"/>
      <c r="C182" s="8"/>
      <c r="D182" s="8"/>
      <c r="E182" s="8"/>
      <c r="F182" s="8"/>
      <c r="G182" s="8"/>
      <c r="H182" s="8"/>
      <c r="I182" s="8"/>
      <c r="J182" s="8"/>
    </row>
    <row r="183" spans="2:10" x14ac:dyDescent="0.25">
      <c r="B183" s="8"/>
      <c r="C183" s="8"/>
      <c r="D183" s="8"/>
      <c r="E183" s="8"/>
      <c r="F183" s="8"/>
      <c r="G183" s="8"/>
      <c r="H183" s="8"/>
      <c r="I183" s="8"/>
      <c r="J183" s="8"/>
    </row>
    <row r="184" spans="2:10" x14ac:dyDescent="0.25">
      <c r="B184" s="8"/>
      <c r="C184" s="8"/>
      <c r="D184" s="8"/>
      <c r="E184" s="8"/>
      <c r="F184" s="8"/>
      <c r="G184" s="8"/>
      <c r="H184" s="8"/>
      <c r="I184" s="8"/>
      <c r="J184" s="8"/>
    </row>
    <row r="185" spans="2:10" x14ac:dyDescent="0.25">
      <c r="B185" s="8"/>
      <c r="C185" s="8"/>
      <c r="D185" s="8"/>
      <c r="E185" s="8"/>
      <c r="F185" s="8"/>
      <c r="G185" s="8"/>
      <c r="H185" s="8"/>
      <c r="I185" s="8"/>
      <c r="J185" s="8"/>
    </row>
    <row r="186" spans="2:10" x14ac:dyDescent="0.25">
      <c r="B186" s="8"/>
      <c r="C186" s="8"/>
      <c r="D186" s="8"/>
      <c r="E186" s="8"/>
      <c r="F186" s="8"/>
      <c r="G186" s="8"/>
      <c r="H186" s="8"/>
      <c r="I186" s="8"/>
      <c r="J186" s="8"/>
    </row>
    <row r="187" spans="2:10" x14ac:dyDescent="0.25">
      <c r="B187" s="8"/>
      <c r="C187" s="8"/>
      <c r="D187" s="8"/>
      <c r="E187" s="8"/>
      <c r="F187" s="8"/>
      <c r="G187" s="8"/>
      <c r="H187" s="8"/>
      <c r="I187" s="8"/>
      <c r="J187" s="8"/>
    </row>
    <row r="188" spans="2:10" x14ac:dyDescent="0.25">
      <c r="B188" s="8"/>
      <c r="C188" s="8"/>
      <c r="D188" s="8"/>
      <c r="E188" s="8"/>
      <c r="F188" s="8"/>
      <c r="G188" s="8"/>
      <c r="H188" s="8"/>
      <c r="I188" s="8"/>
      <c r="J188" s="8"/>
    </row>
    <row r="189" spans="2:10" x14ac:dyDescent="0.25">
      <c r="B189" s="8"/>
      <c r="C189" s="8"/>
      <c r="D189" s="8"/>
      <c r="E189" s="8"/>
      <c r="F189" s="8"/>
      <c r="G189" s="8"/>
      <c r="H189" s="8"/>
      <c r="I189" s="8"/>
      <c r="J189" s="8"/>
    </row>
    <row r="190" spans="2:10" x14ac:dyDescent="0.25">
      <c r="B190" s="8"/>
      <c r="C190" s="8"/>
      <c r="D190" s="8"/>
      <c r="E190" s="8"/>
      <c r="F190" s="8"/>
      <c r="G190" s="8"/>
      <c r="H190" s="8"/>
      <c r="I190" s="8"/>
      <c r="J190" s="8"/>
    </row>
    <row r="191" spans="2:10" x14ac:dyDescent="0.25">
      <c r="B191" s="8"/>
      <c r="C191" s="8"/>
      <c r="D191" s="8"/>
      <c r="E191" s="8"/>
      <c r="F191" s="8"/>
      <c r="G191" s="8"/>
      <c r="H191" s="8"/>
      <c r="I191" s="8"/>
      <c r="J191" s="8"/>
    </row>
    <row r="192" spans="2:10" x14ac:dyDescent="0.25">
      <c r="B192" s="8"/>
      <c r="C192" s="8"/>
      <c r="D192" s="8"/>
      <c r="E192" s="8"/>
      <c r="F192" s="8"/>
      <c r="G192" s="8"/>
      <c r="H192" s="8"/>
      <c r="I192" s="8"/>
      <c r="J192" s="8"/>
    </row>
    <row r="193" spans="2:10" x14ac:dyDescent="0.25">
      <c r="B193" s="8"/>
      <c r="C193" s="8"/>
      <c r="D193" s="8"/>
      <c r="E193" s="8"/>
      <c r="F193" s="8"/>
      <c r="G193" s="8"/>
      <c r="H193" s="8"/>
      <c r="I193" s="8"/>
      <c r="J193" s="8"/>
    </row>
    <row r="194" spans="2:10" x14ac:dyDescent="0.25">
      <c r="B194" s="8"/>
      <c r="C194" s="8"/>
      <c r="D194" s="8"/>
      <c r="E194" s="8"/>
      <c r="F194" s="8"/>
      <c r="G194" s="8"/>
      <c r="H194" s="8"/>
      <c r="I194" s="8"/>
      <c r="J194" s="8"/>
    </row>
    <row r="195" spans="2:10" x14ac:dyDescent="0.25">
      <c r="B195" s="8"/>
      <c r="C195" s="8"/>
      <c r="D195" s="8"/>
      <c r="E195" s="8"/>
      <c r="F195" s="8"/>
      <c r="G195" s="8"/>
      <c r="H195" s="8"/>
      <c r="I195" s="8"/>
      <c r="J195" s="8"/>
    </row>
    <row r="196" spans="2:10" x14ac:dyDescent="0.25">
      <c r="B196" s="8"/>
      <c r="C196" s="8"/>
      <c r="D196" s="8"/>
      <c r="E196" s="8"/>
      <c r="F196" s="8"/>
      <c r="G196" s="8"/>
      <c r="H196" s="8"/>
      <c r="I196" s="8"/>
      <c r="J196" s="8"/>
    </row>
    <row r="197" spans="2:10" x14ac:dyDescent="0.25">
      <c r="B197" s="8"/>
      <c r="C197" s="8"/>
      <c r="D197" s="8"/>
      <c r="E197" s="8"/>
      <c r="F197" s="8"/>
      <c r="G197" s="8"/>
      <c r="H197" s="8"/>
      <c r="I197" s="8"/>
      <c r="J197" s="8"/>
    </row>
    <row r="198" spans="2:10" x14ac:dyDescent="0.25">
      <c r="B198" s="8"/>
      <c r="C198" s="8"/>
      <c r="D198" s="8"/>
      <c r="E198" s="8"/>
      <c r="F198" s="8"/>
      <c r="G198" s="8"/>
      <c r="H198" s="8"/>
      <c r="I198" s="8"/>
      <c r="J198" s="8"/>
    </row>
    <row r="199" spans="2:10" x14ac:dyDescent="0.25">
      <c r="B199" s="8"/>
      <c r="C199" s="8"/>
      <c r="D199" s="8"/>
      <c r="E199" s="8"/>
      <c r="F199" s="8"/>
      <c r="G199" s="8"/>
      <c r="H199" s="8"/>
      <c r="I199" s="8"/>
      <c r="J199" s="8"/>
    </row>
    <row r="200" spans="2:10" x14ac:dyDescent="0.25">
      <c r="B200" s="8"/>
      <c r="C200" s="8"/>
      <c r="D200" s="8"/>
      <c r="E200" s="8"/>
      <c r="F200" s="8"/>
      <c r="G200" s="8"/>
      <c r="H200" s="8"/>
      <c r="I200" s="8"/>
      <c r="J200" s="8"/>
    </row>
    <row r="201" spans="2:10" x14ac:dyDescent="0.25">
      <c r="B201" s="8"/>
      <c r="C201" s="8"/>
      <c r="D201" s="8"/>
      <c r="E201" s="8"/>
      <c r="F201" s="8"/>
      <c r="G201" s="8"/>
      <c r="H201" s="8"/>
      <c r="I201" s="8"/>
      <c r="J201" s="8"/>
    </row>
    <row r="202" spans="2:10" x14ac:dyDescent="0.25">
      <c r="B202" s="8"/>
      <c r="C202" s="8"/>
      <c r="D202" s="8"/>
      <c r="E202" s="8"/>
      <c r="F202" s="8"/>
      <c r="G202" s="8"/>
      <c r="H202" s="8"/>
      <c r="I202" s="8"/>
      <c r="J202" s="8"/>
    </row>
    <row r="203" spans="2:10" x14ac:dyDescent="0.25">
      <c r="B203" s="8"/>
      <c r="C203" s="8"/>
      <c r="D203" s="8"/>
      <c r="E203" s="8"/>
      <c r="F203" s="8"/>
      <c r="G203" s="8"/>
      <c r="H203" s="8"/>
      <c r="I203" s="8"/>
      <c r="J203" s="8"/>
    </row>
    <row r="204" spans="2:10" x14ac:dyDescent="0.25">
      <c r="B204" s="8"/>
      <c r="C204" s="8"/>
      <c r="D204" s="8"/>
      <c r="E204" s="8"/>
      <c r="F204" s="8"/>
      <c r="G204" s="8"/>
      <c r="H204" s="8"/>
      <c r="I204" s="8"/>
      <c r="J204" s="8"/>
    </row>
    <row r="205" spans="2:10" x14ac:dyDescent="0.25">
      <c r="B205" s="8"/>
      <c r="C205" s="8"/>
      <c r="D205" s="8"/>
      <c r="E205" s="8"/>
      <c r="F205" s="8"/>
      <c r="G205" s="8"/>
      <c r="H205" s="8"/>
      <c r="I205" s="8"/>
      <c r="J205" s="8"/>
    </row>
    <row r="206" spans="2:10" x14ac:dyDescent="0.25">
      <c r="B206" s="8"/>
      <c r="C206" s="8"/>
      <c r="D206" s="8"/>
      <c r="E206" s="8"/>
      <c r="F206" s="8"/>
      <c r="G206" s="8"/>
      <c r="H206" s="8"/>
      <c r="I206" s="8"/>
      <c r="J206" s="8"/>
    </row>
    <row r="207" spans="2:10" x14ac:dyDescent="0.25">
      <c r="B207" s="8"/>
      <c r="C207" s="8"/>
      <c r="D207" s="8"/>
      <c r="E207" s="8"/>
      <c r="F207" s="8"/>
      <c r="G207" s="8"/>
      <c r="H207" s="8"/>
      <c r="I207" s="8"/>
      <c r="J207" s="8"/>
    </row>
    <row r="208" spans="2:10" x14ac:dyDescent="0.25">
      <c r="B208" s="8"/>
      <c r="C208" s="8"/>
      <c r="D208" s="8"/>
      <c r="E208" s="8"/>
      <c r="F208" s="8"/>
      <c r="G208" s="8"/>
      <c r="H208" s="8"/>
      <c r="I208" s="8"/>
      <c r="J208" s="8"/>
    </row>
    <row r="209" spans="2:10" x14ac:dyDescent="0.25">
      <c r="B209" s="8"/>
      <c r="C209" s="8"/>
      <c r="D209" s="8"/>
      <c r="E209" s="8"/>
      <c r="F209" s="8"/>
      <c r="G209" s="8"/>
      <c r="H209" s="8"/>
      <c r="I209" s="8"/>
      <c r="J209" s="8"/>
    </row>
    <row r="210" spans="2:10" x14ac:dyDescent="0.25">
      <c r="B210" s="8"/>
      <c r="C210" s="8"/>
      <c r="D210" s="8"/>
      <c r="E210" s="8"/>
      <c r="F210" s="8"/>
      <c r="G210" s="8"/>
      <c r="H210" s="8"/>
      <c r="I210" s="8"/>
      <c r="J210" s="8"/>
    </row>
    <row r="211" spans="2:10" x14ac:dyDescent="0.25">
      <c r="B211" s="8"/>
      <c r="C211" s="8"/>
      <c r="D211" s="8"/>
      <c r="E211" s="8"/>
      <c r="F211" s="8"/>
      <c r="G211" s="8"/>
      <c r="H211" s="8"/>
      <c r="I211" s="8"/>
      <c r="J211" s="8"/>
    </row>
    <row r="212" spans="2:10" x14ac:dyDescent="0.25">
      <c r="B212" s="8"/>
      <c r="C212" s="8"/>
      <c r="D212" s="8"/>
      <c r="E212" s="8"/>
      <c r="F212" s="8"/>
      <c r="G212" s="8"/>
      <c r="H212" s="8"/>
      <c r="I212" s="8"/>
      <c r="J212" s="8"/>
    </row>
    <row r="213" spans="2:10" x14ac:dyDescent="0.25">
      <c r="B213" s="8"/>
      <c r="C213" s="8"/>
      <c r="D213" s="8"/>
      <c r="E213" s="8"/>
      <c r="F213" s="8"/>
      <c r="G213" s="8"/>
      <c r="H213" s="8"/>
      <c r="I213" s="8"/>
      <c r="J213" s="8"/>
    </row>
    <row r="214" spans="2:10" x14ac:dyDescent="0.25">
      <c r="B214" s="8"/>
      <c r="C214" s="8"/>
      <c r="D214" s="8"/>
      <c r="E214" s="8"/>
      <c r="F214" s="8"/>
      <c r="G214" s="8"/>
      <c r="H214" s="8"/>
      <c r="I214" s="8"/>
      <c r="J214" s="8"/>
    </row>
    <row r="215" spans="2:10" x14ac:dyDescent="0.25">
      <c r="B215" s="8"/>
      <c r="C215" s="8"/>
      <c r="D215" s="8"/>
      <c r="E215" s="8"/>
      <c r="F215" s="8"/>
      <c r="G215" s="8"/>
      <c r="H215" s="8"/>
      <c r="I215" s="8"/>
      <c r="J215" s="8"/>
    </row>
    <row r="216" spans="2:10" x14ac:dyDescent="0.25">
      <c r="B216" s="8"/>
      <c r="C216" s="8"/>
      <c r="D216" s="8"/>
      <c r="E216" s="8"/>
      <c r="F216" s="8"/>
      <c r="G216" s="8"/>
      <c r="H216" s="8"/>
      <c r="I216" s="8"/>
      <c r="J216" s="8"/>
    </row>
    <row r="217" spans="2:10" x14ac:dyDescent="0.25">
      <c r="B217" s="8"/>
      <c r="C217" s="8"/>
      <c r="D217" s="8"/>
      <c r="E217" s="8"/>
      <c r="F217" s="8"/>
      <c r="G217" s="8"/>
      <c r="H217" s="8"/>
      <c r="I217" s="8"/>
      <c r="J217" s="8"/>
    </row>
    <row r="218" spans="2:10" x14ac:dyDescent="0.25">
      <c r="B218" s="8"/>
      <c r="C218" s="8"/>
      <c r="D218" s="8"/>
      <c r="E218" s="8"/>
      <c r="F218" s="8"/>
      <c r="G218" s="8"/>
      <c r="H218" s="8"/>
      <c r="I218" s="8"/>
      <c r="J218" s="8"/>
    </row>
    <row r="219" spans="2:10" x14ac:dyDescent="0.25">
      <c r="B219" s="8"/>
      <c r="C219" s="8"/>
      <c r="D219" s="8"/>
      <c r="E219" s="8"/>
      <c r="F219" s="8"/>
      <c r="G219" s="8"/>
      <c r="H219" s="8"/>
      <c r="I219" s="8"/>
      <c r="J219" s="8"/>
    </row>
    <row r="220" spans="2:10" x14ac:dyDescent="0.25">
      <c r="B220" s="8"/>
      <c r="C220" s="8"/>
      <c r="D220" s="8"/>
      <c r="E220" s="8"/>
      <c r="F220" s="8"/>
      <c r="G220" s="8"/>
      <c r="H220" s="8"/>
      <c r="I220" s="8"/>
      <c r="J220" s="8"/>
    </row>
    <row r="221" spans="2:10" x14ac:dyDescent="0.25">
      <c r="B221" s="8"/>
      <c r="C221" s="8"/>
      <c r="D221" s="8"/>
      <c r="E221" s="8"/>
      <c r="F221" s="8"/>
      <c r="G221" s="8"/>
      <c r="H221" s="8"/>
      <c r="I221" s="8"/>
      <c r="J221" s="8"/>
    </row>
    <row r="222" spans="2:10" x14ac:dyDescent="0.25">
      <c r="B222" s="8"/>
      <c r="C222" s="8"/>
      <c r="D222" s="8"/>
      <c r="E222" s="8"/>
      <c r="F222" s="8"/>
      <c r="G222" s="8"/>
      <c r="H222" s="8"/>
      <c r="I222" s="8"/>
      <c r="J222" s="8"/>
    </row>
    <row r="223" spans="2:10" x14ac:dyDescent="0.25">
      <c r="B223" s="8"/>
      <c r="C223" s="8"/>
      <c r="D223" s="8"/>
      <c r="E223" s="8"/>
      <c r="F223" s="8"/>
      <c r="G223" s="8"/>
      <c r="H223" s="8"/>
      <c r="I223" s="8"/>
      <c r="J223" s="8"/>
    </row>
    <row r="224" spans="2:10" x14ac:dyDescent="0.25">
      <c r="B224" s="8"/>
      <c r="C224" s="8"/>
      <c r="D224" s="8"/>
      <c r="E224" s="8"/>
      <c r="F224" s="8"/>
      <c r="G224" s="8"/>
      <c r="H224" s="8"/>
      <c r="I224" s="8"/>
      <c r="J224" s="8"/>
    </row>
    <row r="225" spans="2:10" x14ac:dyDescent="0.25">
      <c r="B225" s="8"/>
      <c r="C225" s="8"/>
      <c r="D225" s="8"/>
      <c r="E225" s="8"/>
      <c r="F225" s="8"/>
      <c r="G225" s="8"/>
      <c r="H225" s="8"/>
      <c r="I225" s="8"/>
      <c r="J225" s="8"/>
    </row>
    <row r="226" spans="2:10" x14ac:dyDescent="0.25">
      <c r="B226" s="8"/>
      <c r="C226" s="8"/>
      <c r="D226" s="8"/>
      <c r="E226" s="8"/>
      <c r="F226" s="8"/>
      <c r="G226" s="8"/>
      <c r="H226" s="8"/>
      <c r="I226" s="8"/>
      <c r="J226" s="8"/>
    </row>
    <row r="227" spans="2:10" x14ac:dyDescent="0.25">
      <c r="B227" s="8"/>
      <c r="C227" s="8"/>
      <c r="D227" s="8"/>
      <c r="E227" s="8"/>
      <c r="F227" s="8"/>
      <c r="G227" s="8"/>
      <c r="H227" s="8"/>
      <c r="I227" s="8"/>
      <c r="J227" s="8"/>
    </row>
    <row r="228" spans="2:10" x14ac:dyDescent="0.25">
      <c r="B228" s="8"/>
      <c r="C228" s="8"/>
      <c r="D228" s="8"/>
      <c r="E228" s="8"/>
      <c r="F228" s="8"/>
      <c r="G228" s="8"/>
      <c r="H228" s="8"/>
      <c r="I228" s="8"/>
      <c r="J228" s="8"/>
    </row>
    <row r="229" spans="2:10" x14ac:dyDescent="0.25">
      <c r="B229" s="8"/>
      <c r="C229" s="8"/>
      <c r="D229" s="8"/>
      <c r="E229" s="8"/>
      <c r="F229" s="8"/>
      <c r="G229" s="8"/>
      <c r="H229" s="8"/>
      <c r="I229" s="8"/>
      <c r="J229" s="8"/>
    </row>
    <row r="230" spans="2:10" x14ac:dyDescent="0.25">
      <c r="B230" s="8"/>
      <c r="C230" s="8"/>
      <c r="D230" s="8"/>
      <c r="E230" s="8"/>
      <c r="F230" s="8"/>
      <c r="G230" s="8"/>
      <c r="H230" s="8"/>
      <c r="I230" s="8"/>
      <c r="J230" s="8"/>
    </row>
    <row r="231" spans="2:10" x14ac:dyDescent="0.25">
      <c r="B231" s="8"/>
      <c r="C231" s="8"/>
      <c r="D231" s="8"/>
      <c r="E231" s="8"/>
      <c r="F231" s="8"/>
      <c r="G231" s="8"/>
      <c r="H231" s="8"/>
      <c r="I231" s="8"/>
      <c r="J231" s="8"/>
    </row>
    <row r="232" spans="2:10" x14ac:dyDescent="0.25">
      <c r="B232" s="8"/>
      <c r="C232" s="8"/>
      <c r="D232" s="8"/>
      <c r="E232" s="8"/>
      <c r="F232" s="8"/>
      <c r="G232" s="8"/>
      <c r="H232" s="8"/>
      <c r="I232" s="8"/>
      <c r="J232" s="8"/>
    </row>
    <row r="233" spans="2:10" x14ac:dyDescent="0.25">
      <c r="B233" s="8"/>
      <c r="C233" s="8"/>
      <c r="D233" s="8"/>
      <c r="E233" s="8"/>
      <c r="F233" s="8"/>
      <c r="G233" s="8"/>
      <c r="H233" s="8"/>
      <c r="I233" s="8"/>
      <c r="J233" s="8"/>
    </row>
    <row r="234" spans="2:10" x14ac:dyDescent="0.25">
      <c r="B234" s="8"/>
      <c r="C234" s="8"/>
      <c r="D234" s="8"/>
      <c r="E234" s="8"/>
      <c r="F234" s="8"/>
      <c r="G234" s="8"/>
      <c r="H234" s="8"/>
      <c r="I234" s="8"/>
      <c r="J234" s="8"/>
    </row>
    <row r="235" spans="2:10" x14ac:dyDescent="0.25">
      <c r="B235" s="8"/>
      <c r="C235" s="8"/>
      <c r="D235" s="8"/>
      <c r="E235" s="8"/>
      <c r="F235" s="8"/>
      <c r="G235" s="8"/>
      <c r="H235" s="8"/>
      <c r="I235" s="8"/>
      <c r="J235" s="8"/>
    </row>
    <row r="236" spans="2:10" x14ac:dyDescent="0.25">
      <c r="B236" s="8"/>
      <c r="C236" s="8"/>
      <c r="D236" s="8"/>
      <c r="E236" s="8"/>
      <c r="F236" s="8"/>
      <c r="G236" s="8"/>
      <c r="H236" s="8"/>
      <c r="I236" s="8"/>
      <c r="J236" s="8"/>
    </row>
    <row r="237" spans="2:10" x14ac:dyDescent="0.25">
      <c r="B237" s="8"/>
      <c r="C237" s="8"/>
      <c r="D237" s="8"/>
      <c r="E237" s="8"/>
      <c r="F237" s="8"/>
      <c r="G237" s="8"/>
      <c r="H237" s="8"/>
      <c r="I237" s="8"/>
      <c r="J237" s="8"/>
    </row>
    <row r="238" spans="2:10" x14ac:dyDescent="0.25">
      <c r="B238" s="8"/>
      <c r="C238" s="8"/>
      <c r="D238" s="8"/>
      <c r="E238" s="8"/>
      <c r="F238" s="8"/>
      <c r="G238" s="8"/>
      <c r="H238" s="8"/>
      <c r="I238" s="8"/>
      <c r="J238" s="8"/>
    </row>
    <row r="239" spans="2:10" x14ac:dyDescent="0.25">
      <c r="B239" s="8"/>
      <c r="C239" s="8"/>
      <c r="D239" s="8"/>
      <c r="E239" s="8"/>
      <c r="F239" s="8"/>
      <c r="G239" s="8"/>
      <c r="H239" s="8"/>
      <c r="I239" s="8"/>
      <c r="J239" s="8"/>
    </row>
    <row r="240" spans="2:10" x14ac:dyDescent="0.25">
      <c r="B240" s="8"/>
      <c r="C240" s="8"/>
      <c r="D240" s="8"/>
      <c r="E240" s="8"/>
      <c r="F240" s="8"/>
      <c r="G240" s="8"/>
      <c r="H240" s="8"/>
      <c r="I240" s="8"/>
      <c r="J240" s="8"/>
    </row>
    <row r="241" spans="2:10" x14ac:dyDescent="0.25">
      <c r="B241" s="8"/>
      <c r="C241" s="8"/>
      <c r="D241" s="8"/>
      <c r="E241" s="8"/>
      <c r="F241" s="8"/>
      <c r="G241" s="8"/>
      <c r="H241" s="8"/>
      <c r="I241" s="8"/>
      <c r="J241" s="8"/>
    </row>
    <row r="242" spans="2:10" x14ac:dyDescent="0.25">
      <c r="B242" s="8"/>
      <c r="C242" s="8"/>
      <c r="D242" s="8"/>
      <c r="E242" s="8"/>
      <c r="F242" s="8"/>
      <c r="G242" s="8"/>
      <c r="H242" s="8"/>
      <c r="I242" s="8"/>
      <c r="J242" s="8"/>
    </row>
    <row r="243" spans="2:10" x14ac:dyDescent="0.25">
      <c r="B243" s="8"/>
      <c r="C243" s="8"/>
      <c r="D243" s="8"/>
      <c r="E243" s="8"/>
      <c r="F243" s="8"/>
      <c r="G243" s="8"/>
      <c r="H243" s="8"/>
      <c r="I243" s="8"/>
      <c r="J243" s="8"/>
    </row>
    <row r="244" spans="2:10" x14ac:dyDescent="0.25">
      <c r="B244" s="8"/>
      <c r="C244" s="8"/>
      <c r="D244" s="8"/>
      <c r="E244" s="8"/>
      <c r="F244" s="8"/>
      <c r="G244" s="8"/>
      <c r="H244" s="8"/>
      <c r="I244" s="8"/>
      <c r="J244" s="8"/>
    </row>
    <row r="245" spans="2:10" x14ac:dyDescent="0.25">
      <c r="B245" s="8"/>
      <c r="C245" s="8"/>
      <c r="D245" s="8"/>
      <c r="E245" s="8"/>
      <c r="F245" s="8"/>
      <c r="G245" s="8"/>
      <c r="H245" s="8"/>
      <c r="I245" s="8"/>
      <c r="J245" s="8"/>
    </row>
    <row r="246" spans="2:10" x14ac:dyDescent="0.25">
      <c r="B246" s="8"/>
      <c r="C246" s="8"/>
      <c r="D246" s="8"/>
      <c r="E246" s="8"/>
      <c r="F246" s="8"/>
      <c r="G246" s="8"/>
      <c r="H246" s="8"/>
      <c r="I246" s="8"/>
      <c r="J246" s="8"/>
    </row>
    <row r="247" spans="2:10" x14ac:dyDescent="0.25">
      <c r="B247" s="8"/>
      <c r="C247" s="8"/>
      <c r="D247" s="8"/>
      <c r="E247" s="8"/>
      <c r="F247" s="8"/>
      <c r="G247" s="8"/>
      <c r="H247" s="8"/>
      <c r="I247" s="8"/>
      <c r="J247" s="8"/>
    </row>
    <row r="248" spans="2:10" x14ac:dyDescent="0.25">
      <c r="B248" s="8"/>
      <c r="C248" s="8"/>
      <c r="D248" s="8"/>
      <c r="E248" s="8"/>
      <c r="F248" s="8"/>
      <c r="G248" s="8"/>
      <c r="H248" s="8"/>
      <c r="I248" s="8"/>
      <c r="J248" s="8"/>
    </row>
    <row r="249" spans="2:10" x14ac:dyDescent="0.25">
      <c r="B249" s="8"/>
      <c r="C249" s="8"/>
      <c r="D249" s="8"/>
      <c r="E249" s="8"/>
      <c r="F249" s="8"/>
      <c r="G249" s="8"/>
      <c r="H249" s="8"/>
      <c r="I249" s="8"/>
      <c r="J249" s="8"/>
    </row>
    <row r="250" spans="2:10" x14ac:dyDescent="0.25">
      <c r="B250" s="8"/>
      <c r="C250" s="8"/>
      <c r="D250" s="8"/>
      <c r="E250" s="8"/>
      <c r="F250" s="8"/>
      <c r="G250" s="8"/>
      <c r="H250" s="8"/>
      <c r="I250" s="8"/>
      <c r="J250" s="8"/>
    </row>
    <row r="251" spans="2:10" x14ac:dyDescent="0.25">
      <c r="B251" s="8"/>
      <c r="C251" s="8"/>
      <c r="D251" s="8"/>
      <c r="E251" s="8"/>
      <c r="F251" s="8"/>
      <c r="G251" s="8"/>
      <c r="H251" s="8"/>
      <c r="I251" s="8"/>
      <c r="J251" s="8"/>
    </row>
    <row r="252" spans="2:10" x14ac:dyDescent="0.25">
      <c r="B252" s="8"/>
      <c r="C252" s="8"/>
      <c r="D252" s="8"/>
      <c r="E252" s="8"/>
      <c r="F252" s="8"/>
      <c r="G252" s="8"/>
      <c r="H252" s="8"/>
      <c r="I252" s="8"/>
      <c r="J252" s="8"/>
    </row>
    <row r="253" spans="2:10" x14ac:dyDescent="0.25">
      <c r="B253" s="8"/>
      <c r="C253" s="8"/>
      <c r="D253" s="8"/>
      <c r="E253" s="8"/>
      <c r="F253" s="8"/>
      <c r="G253" s="8"/>
      <c r="H253" s="8"/>
      <c r="I253" s="8"/>
      <c r="J253" s="8"/>
    </row>
    <row r="254" spans="2:10" x14ac:dyDescent="0.25">
      <c r="B254" s="8"/>
      <c r="C254" s="8"/>
      <c r="D254" s="8"/>
      <c r="E254" s="8"/>
      <c r="F254" s="8"/>
      <c r="G254" s="8"/>
      <c r="H254" s="8"/>
      <c r="I254" s="8"/>
      <c r="J254" s="8"/>
    </row>
    <row r="255" spans="2:10" x14ac:dyDescent="0.25">
      <c r="B255" s="8"/>
      <c r="C255" s="8"/>
      <c r="D255" s="8"/>
      <c r="E255" s="8"/>
      <c r="F255" s="8"/>
      <c r="G255" s="8"/>
      <c r="H255" s="8"/>
      <c r="I255" s="8"/>
      <c r="J255" s="8"/>
    </row>
    <row r="256" spans="2:10" x14ac:dyDescent="0.25">
      <c r="B256" s="8"/>
      <c r="C256" s="8"/>
      <c r="D256" s="8"/>
      <c r="E256" s="8"/>
      <c r="F256" s="8"/>
      <c r="G256" s="8"/>
      <c r="H256" s="8"/>
      <c r="I256" s="8"/>
      <c r="J256" s="8"/>
    </row>
    <row r="257" spans="2:10" x14ac:dyDescent="0.25">
      <c r="B257" s="8"/>
      <c r="C257" s="8"/>
      <c r="D257" s="8"/>
      <c r="E257" s="8"/>
      <c r="F257" s="8"/>
      <c r="G257" s="8"/>
      <c r="H257" s="8"/>
      <c r="I257" s="8"/>
      <c r="J257" s="8"/>
    </row>
    <row r="258" spans="2:10" x14ac:dyDescent="0.25">
      <c r="B258" s="8"/>
      <c r="C258" s="8"/>
      <c r="D258" s="8"/>
      <c r="E258" s="8"/>
      <c r="F258" s="8"/>
      <c r="G258" s="8"/>
      <c r="H258" s="8"/>
      <c r="I258" s="8"/>
      <c r="J258" s="8"/>
    </row>
    <row r="259" spans="2:10" x14ac:dyDescent="0.25">
      <c r="B259" s="8"/>
      <c r="C259" s="8"/>
      <c r="D259" s="8"/>
      <c r="E259" s="8"/>
      <c r="F259" s="8"/>
      <c r="G259" s="8"/>
      <c r="H259" s="8"/>
      <c r="I259" s="8"/>
      <c r="J259" s="8"/>
    </row>
    <row r="260" spans="2:10" x14ac:dyDescent="0.25">
      <c r="B260" s="8"/>
      <c r="C260" s="8"/>
      <c r="D260" s="8"/>
      <c r="E260" s="8"/>
      <c r="F260" s="8"/>
      <c r="G260" s="8"/>
      <c r="H260" s="8"/>
      <c r="I260" s="8"/>
      <c r="J260" s="8"/>
    </row>
    <row r="261" spans="2:10" x14ac:dyDescent="0.25">
      <c r="B261" s="8"/>
      <c r="C261" s="8"/>
      <c r="D261" s="8"/>
      <c r="E261" s="8"/>
      <c r="F261" s="8"/>
      <c r="G261" s="8"/>
      <c r="H261" s="8"/>
      <c r="I261" s="8"/>
      <c r="J261" s="8"/>
    </row>
    <row r="262" spans="2:10" x14ac:dyDescent="0.25">
      <c r="B262" s="8"/>
      <c r="C262" s="8"/>
      <c r="D262" s="8"/>
      <c r="E262" s="8"/>
      <c r="F262" s="8"/>
      <c r="G262" s="8"/>
      <c r="H262" s="8"/>
      <c r="I262" s="8"/>
      <c r="J262" s="8"/>
    </row>
    <row r="263" spans="2:10" x14ac:dyDescent="0.25">
      <c r="B263" s="8"/>
      <c r="C263" s="8"/>
      <c r="D263" s="8"/>
      <c r="E263" s="8"/>
      <c r="F263" s="8"/>
      <c r="G263" s="8"/>
      <c r="H263" s="8"/>
      <c r="I263" s="8"/>
      <c r="J263" s="8"/>
    </row>
    <row r="264" spans="2:10" x14ac:dyDescent="0.25">
      <c r="B264" s="8"/>
      <c r="C264" s="8"/>
      <c r="D264" s="8"/>
      <c r="E264" s="8"/>
      <c r="F264" s="8"/>
      <c r="G264" s="8"/>
      <c r="H264" s="8"/>
      <c r="I264" s="8"/>
      <c r="J264" s="8"/>
    </row>
    <row r="265" spans="2:10" x14ac:dyDescent="0.25">
      <c r="B265" s="8"/>
      <c r="C265" s="8"/>
      <c r="D265" s="8"/>
      <c r="E265" s="8"/>
      <c r="F265" s="8"/>
      <c r="G265" s="8"/>
      <c r="H265" s="8"/>
      <c r="I265" s="8"/>
      <c r="J265" s="8"/>
    </row>
    <row r="266" spans="2:10" x14ac:dyDescent="0.25">
      <c r="B266" s="8"/>
      <c r="C266" s="8"/>
      <c r="D266" s="8"/>
      <c r="E266" s="8"/>
      <c r="F266" s="8"/>
      <c r="G266" s="8"/>
      <c r="H266" s="8"/>
      <c r="I266" s="8"/>
      <c r="J266" s="8"/>
    </row>
    <row r="267" spans="2:10" x14ac:dyDescent="0.25">
      <c r="B267" s="8"/>
      <c r="C267" s="8"/>
      <c r="D267" s="8"/>
      <c r="E267" s="8"/>
      <c r="F267" s="8"/>
      <c r="G267" s="8"/>
      <c r="H267" s="8"/>
      <c r="I267" s="8"/>
      <c r="J267" s="8"/>
    </row>
    <row r="268" spans="2:10" x14ac:dyDescent="0.25">
      <c r="B268" s="8"/>
      <c r="C268" s="8"/>
      <c r="D268" s="8"/>
      <c r="E268" s="8"/>
      <c r="F268" s="8"/>
      <c r="G268" s="8"/>
      <c r="H268" s="8"/>
      <c r="I268" s="8"/>
      <c r="J268" s="8"/>
    </row>
    <row r="269" spans="2:10" x14ac:dyDescent="0.25">
      <c r="B269" s="8"/>
      <c r="C269" s="8"/>
      <c r="D269" s="8"/>
      <c r="E269" s="8"/>
      <c r="F269" s="8"/>
      <c r="G269" s="8"/>
      <c r="H269" s="8"/>
      <c r="I269" s="8"/>
      <c r="J269" s="8"/>
    </row>
    <row r="270" spans="2:10" x14ac:dyDescent="0.25">
      <c r="B270" s="8"/>
      <c r="C270" s="8"/>
      <c r="D270" s="8"/>
      <c r="E270" s="8"/>
      <c r="F270" s="8"/>
      <c r="G270" s="8"/>
      <c r="H270" s="8"/>
      <c r="I270" s="8"/>
      <c r="J270" s="8"/>
    </row>
    <row r="271" spans="2:10" x14ac:dyDescent="0.25">
      <c r="B271" s="8"/>
      <c r="C271" s="8"/>
      <c r="D271" s="8"/>
      <c r="E271" s="8"/>
      <c r="F271" s="8"/>
      <c r="G271" s="8"/>
      <c r="H271" s="8"/>
      <c r="I271" s="8"/>
      <c r="J271" s="8"/>
    </row>
    <row r="272" spans="2:10" x14ac:dyDescent="0.25">
      <c r="B272" s="8"/>
      <c r="C272" s="8"/>
      <c r="D272" s="8"/>
      <c r="E272" s="8"/>
      <c r="F272" s="8"/>
      <c r="G272" s="8"/>
      <c r="H272" s="8"/>
      <c r="I272" s="8"/>
      <c r="J272" s="8"/>
    </row>
    <row r="273" spans="2:10" x14ac:dyDescent="0.25">
      <c r="B273" s="8"/>
      <c r="C273" s="8"/>
      <c r="D273" s="8"/>
      <c r="E273" s="8"/>
      <c r="F273" s="8"/>
      <c r="G273" s="8"/>
      <c r="H273" s="8"/>
      <c r="I273" s="8"/>
      <c r="J273" s="8"/>
    </row>
    <row r="274" spans="2:10" x14ac:dyDescent="0.25">
      <c r="B274" s="8"/>
      <c r="C274" s="8"/>
      <c r="D274" s="8"/>
      <c r="E274" s="8"/>
      <c r="F274" s="8"/>
      <c r="G274" s="8"/>
      <c r="H274" s="8"/>
      <c r="I274" s="8"/>
      <c r="J274" s="8"/>
    </row>
    <row r="275" spans="2:10" x14ac:dyDescent="0.25">
      <c r="B275" s="8"/>
      <c r="C275" s="8"/>
      <c r="D275" s="8"/>
      <c r="E275" s="8"/>
      <c r="F275" s="8"/>
      <c r="G275" s="8"/>
      <c r="H275" s="8"/>
      <c r="I275" s="8"/>
      <c r="J275" s="8"/>
    </row>
    <row r="276" spans="2:10" x14ac:dyDescent="0.25">
      <c r="B276" s="8"/>
      <c r="C276" s="8"/>
      <c r="D276" s="8"/>
      <c r="E276" s="8"/>
      <c r="F276" s="8"/>
      <c r="G276" s="8"/>
      <c r="H276" s="8"/>
      <c r="I276" s="8"/>
      <c r="J276" s="8"/>
    </row>
    <row r="277" spans="2:10" x14ac:dyDescent="0.25">
      <c r="B277" s="8"/>
      <c r="C277" s="8"/>
      <c r="D277" s="8"/>
      <c r="E277" s="8"/>
      <c r="F277" s="8"/>
      <c r="G277" s="8"/>
      <c r="H277" s="8"/>
      <c r="I277" s="8"/>
      <c r="J277" s="8"/>
    </row>
    <row r="278" spans="2:10" x14ac:dyDescent="0.25">
      <c r="B278" s="8"/>
      <c r="C278" s="8"/>
      <c r="D278" s="8"/>
      <c r="E278" s="8"/>
      <c r="F278" s="8"/>
      <c r="G278" s="8"/>
      <c r="H278" s="8"/>
      <c r="I278" s="8"/>
      <c r="J278" s="8"/>
    </row>
    <row r="279" spans="2:10" x14ac:dyDescent="0.25">
      <c r="B279" s="8"/>
      <c r="C279" s="8"/>
      <c r="D279" s="8"/>
      <c r="E279" s="8"/>
      <c r="F279" s="8"/>
      <c r="G279" s="8"/>
      <c r="H279" s="8"/>
      <c r="I279" s="8"/>
      <c r="J279" s="8"/>
    </row>
    <row r="280" spans="2:10" x14ac:dyDescent="0.25">
      <c r="B280" s="8"/>
      <c r="C280" s="8"/>
      <c r="D280" s="8"/>
      <c r="E280" s="8"/>
      <c r="F280" s="8"/>
      <c r="G280" s="8"/>
      <c r="H280" s="8"/>
      <c r="I280" s="8"/>
      <c r="J280" s="8"/>
    </row>
    <row r="281" spans="2:10" x14ac:dyDescent="0.25">
      <c r="B281" s="8"/>
      <c r="C281" s="8"/>
      <c r="D281" s="8"/>
      <c r="E281" s="8"/>
      <c r="F281" s="8"/>
      <c r="G281" s="8"/>
      <c r="H281" s="8"/>
      <c r="I281" s="8"/>
      <c r="J281" s="8"/>
    </row>
    <row r="282" spans="2:10" x14ac:dyDescent="0.25">
      <c r="B282" s="8"/>
      <c r="C282" s="8"/>
      <c r="D282" s="8"/>
      <c r="E282" s="8"/>
      <c r="F282" s="8"/>
      <c r="G282" s="8"/>
      <c r="H282" s="8"/>
      <c r="I282" s="8"/>
      <c r="J282" s="8"/>
    </row>
    <row r="283" spans="2:10" x14ac:dyDescent="0.25">
      <c r="B283" s="8"/>
      <c r="C283" s="8"/>
      <c r="D283" s="8"/>
      <c r="E283" s="8"/>
      <c r="F283" s="8"/>
      <c r="G283" s="8"/>
      <c r="H283" s="8"/>
      <c r="I283" s="8"/>
      <c r="J283" s="8"/>
    </row>
    <row r="284" spans="2:10" x14ac:dyDescent="0.25">
      <c r="B284" s="8"/>
      <c r="C284" s="8"/>
      <c r="D284" s="8"/>
      <c r="E284" s="8"/>
      <c r="F284" s="8"/>
      <c r="G284" s="8"/>
      <c r="H284" s="8"/>
      <c r="I284" s="8"/>
      <c r="J284" s="8"/>
    </row>
    <row r="285" spans="2:10" x14ac:dyDescent="0.25">
      <c r="B285" s="8"/>
      <c r="C285" s="8"/>
      <c r="D285" s="8"/>
      <c r="E285" s="8"/>
      <c r="F285" s="8"/>
      <c r="G285" s="8"/>
      <c r="H285" s="8"/>
      <c r="I285" s="8"/>
      <c r="J285" s="8"/>
    </row>
    <row r="286" spans="2:10" x14ac:dyDescent="0.25">
      <c r="B286" s="8"/>
      <c r="C286" s="8"/>
      <c r="D286" s="8"/>
      <c r="E286" s="8"/>
      <c r="F286" s="8"/>
      <c r="G286" s="8"/>
      <c r="H286" s="8"/>
      <c r="I286" s="8"/>
      <c r="J286" s="8"/>
    </row>
    <row r="287" spans="2:10" x14ac:dyDescent="0.25">
      <c r="B287" s="8"/>
      <c r="C287" s="8"/>
      <c r="D287" s="8"/>
      <c r="E287" s="8"/>
      <c r="F287" s="8"/>
      <c r="G287" s="8"/>
      <c r="H287" s="8"/>
      <c r="I287" s="8"/>
      <c r="J287" s="8"/>
    </row>
    <row r="288" spans="2:10" x14ac:dyDescent="0.25">
      <c r="B288" s="8"/>
      <c r="C288" s="8"/>
      <c r="D288" s="8"/>
      <c r="E288" s="8"/>
      <c r="F288" s="8"/>
      <c r="G288" s="8"/>
      <c r="H288" s="8"/>
      <c r="I288" s="8"/>
      <c r="J288" s="8"/>
    </row>
    <row r="289" spans="2:10" x14ac:dyDescent="0.25">
      <c r="B289" s="8"/>
      <c r="C289" s="8"/>
      <c r="D289" s="8"/>
      <c r="E289" s="8"/>
      <c r="F289" s="8"/>
      <c r="G289" s="8"/>
      <c r="H289" s="8"/>
      <c r="I289" s="8"/>
      <c r="J289" s="8"/>
    </row>
    <row r="290" spans="2:10" x14ac:dyDescent="0.25">
      <c r="B290" s="8"/>
      <c r="C290" s="8"/>
      <c r="D290" s="8"/>
      <c r="E290" s="8"/>
      <c r="F290" s="8"/>
      <c r="G290" s="8"/>
      <c r="H290" s="8"/>
      <c r="I290" s="8"/>
      <c r="J290" s="8"/>
    </row>
    <row r="291" spans="2:10" x14ac:dyDescent="0.25">
      <c r="B291" s="8"/>
      <c r="C291" s="8"/>
      <c r="D291" s="8"/>
      <c r="E291" s="8"/>
      <c r="F291" s="8"/>
      <c r="G291" s="8"/>
      <c r="H291" s="8"/>
      <c r="I291" s="8"/>
      <c r="J291" s="8"/>
    </row>
    <row r="292" spans="2:10" x14ac:dyDescent="0.25">
      <c r="B292" s="8"/>
      <c r="C292" s="8"/>
      <c r="D292" s="8"/>
      <c r="E292" s="8"/>
      <c r="F292" s="8"/>
      <c r="G292" s="8"/>
      <c r="H292" s="8"/>
      <c r="I292" s="8"/>
      <c r="J292" s="8"/>
    </row>
    <row r="293" spans="2:10" x14ac:dyDescent="0.25">
      <c r="B293" s="8"/>
      <c r="C293" s="8"/>
      <c r="D293" s="8"/>
      <c r="E293" s="8"/>
      <c r="F293" s="8"/>
      <c r="G293" s="8"/>
      <c r="H293" s="8"/>
      <c r="I293" s="8"/>
      <c r="J293" s="8"/>
    </row>
    <row r="294" spans="2:10" x14ac:dyDescent="0.25">
      <c r="B294" s="8"/>
      <c r="C294" s="8"/>
      <c r="D294" s="8"/>
      <c r="E294" s="8"/>
      <c r="F294" s="8"/>
      <c r="G294" s="8"/>
      <c r="H294" s="8"/>
      <c r="I294" s="8"/>
      <c r="J294" s="8"/>
    </row>
    <row r="295" spans="2:10" x14ac:dyDescent="0.25">
      <c r="B295" s="8"/>
      <c r="C295" s="8"/>
      <c r="D295" s="8"/>
      <c r="E295" s="8"/>
      <c r="F295" s="8"/>
      <c r="G295" s="8"/>
      <c r="H295" s="8"/>
      <c r="I295" s="8"/>
      <c r="J295" s="8"/>
    </row>
    <row r="296" spans="2:10" x14ac:dyDescent="0.25">
      <c r="B296" s="8"/>
      <c r="C296" s="8"/>
      <c r="D296" s="8"/>
      <c r="E296" s="8"/>
      <c r="F296" s="8"/>
      <c r="G296" s="8"/>
      <c r="H296" s="8"/>
      <c r="I296" s="8"/>
      <c r="J296" s="8"/>
    </row>
    <row r="297" spans="2:10" x14ac:dyDescent="0.25">
      <c r="B297" s="8"/>
      <c r="C297" s="8"/>
      <c r="D297" s="8"/>
      <c r="E297" s="8"/>
      <c r="F297" s="8"/>
      <c r="G297" s="8"/>
      <c r="H297" s="8"/>
      <c r="I297" s="8"/>
      <c r="J297" s="8"/>
    </row>
    <row r="298" spans="2:10" x14ac:dyDescent="0.25">
      <c r="B298" s="8"/>
      <c r="C298" s="8"/>
      <c r="D298" s="8"/>
      <c r="E298" s="8"/>
      <c r="F298" s="8"/>
      <c r="G298" s="8"/>
      <c r="H298" s="8"/>
      <c r="I298" s="8"/>
      <c r="J298" s="8"/>
    </row>
    <row r="299" spans="2:10" x14ac:dyDescent="0.25">
      <c r="B299" s="8"/>
      <c r="C299" s="8"/>
      <c r="D299" s="8"/>
      <c r="E299" s="8"/>
      <c r="F299" s="8"/>
      <c r="G299" s="8"/>
      <c r="H299" s="8"/>
      <c r="I299" s="8"/>
      <c r="J299" s="8"/>
    </row>
    <row r="300" spans="2:10" x14ac:dyDescent="0.25">
      <c r="B300" s="8"/>
      <c r="C300" s="8"/>
      <c r="D300" s="8"/>
      <c r="E300" s="8"/>
      <c r="F300" s="8"/>
      <c r="G300" s="8"/>
      <c r="H300" s="8"/>
      <c r="I300" s="8"/>
      <c r="J300" s="8"/>
    </row>
    <row r="301" spans="2:10" x14ac:dyDescent="0.25">
      <c r="B301" s="8"/>
      <c r="C301" s="8"/>
      <c r="D301" s="8"/>
      <c r="E301" s="8"/>
      <c r="F301" s="8"/>
      <c r="G301" s="8"/>
      <c r="H301" s="8"/>
      <c r="I301" s="8"/>
      <c r="J301" s="8"/>
    </row>
    <row r="302" spans="2:10" x14ac:dyDescent="0.25">
      <c r="B302" s="8"/>
      <c r="C302" s="8"/>
      <c r="D302" s="8"/>
      <c r="E302" s="8"/>
      <c r="F302" s="8"/>
      <c r="G302" s="8"/>
      <c r="H302" s="8"/>
      <c r="I302" s="8"/>
      <c r="J302" s="8"/>
    </row>
    <row r="303" spans="2:10" x14ac:dyDescent="0.25">
      <c r="B303" s="8"/>
      <c r="C303" s="8"/>
      <c r="D303" s="8"/>
      <c r="E303" s="8"/>
      <c r="F303" s="8"/>
      <c r="G303" s="8"/>
      <c r="H303" s="8"/>
      <c r="I303" s="8"/>
      <c r="J303" s="8"/>
    </row>
    <row r="304" spans="2:10" x14ac:dyDescent="0.25">
      <c r="B304" s="8"/>
      <c r="C304" s="8"/>
      <c r="D304" s="8"/>
      <c r="E304" s="8"/>
      <c r="F304" s="8"/>
      <c r="G304" s="8"/>
      <c r="H304" s="8"/>
      <c r="I304" s="8"/>
      <c r="J304" s="8"/>
    </row>
    <row r="305" spans="2:10" x14ac:dyDescent="0.25">
      <c r="B305" s="8"/>
      <c r="C305" s="8"/>
      <c r="D305" s="8"/>
      <c r="E305" s="8"/>
      <c r="F305" s="8"/>
      <c r="G305" s="8"/>
      <c r="H305" s="8"/>
      <c r="I305" s="8"/>
      <c r="J305" s="8"/>
    </row>
    <row r="306" spans="2:10" x14ac:dyDescent="0.25">
      <c r="B306" s="8"/>
      <c r="C306" s="8"/>
      <c r="D306" s="8"/>
      <c r="E306" s="8"/>
      <c r="F306" s="8"/>
      <c r="G306" s="8"/>
      <c r="H306" s="8"/>
      <c r="I306" s="8"/>
      <c r="J306" s="8"/>
    </row>
    <row r="307" spans="2:10" x14ac:dyDescent="0.25">
      <c r="B307" s="8"/>
      <c r="C307" s="8"/>
      <c r="D307" s="8"/>
      <c r="E307" s="8"/>
      <c r="F307" s="8"/>
      <c r="G307" s="8"/>
      <c r="H307" s="8"/>
      <c r="I307" s="8"/>
      <c r="J307" s="8"/>
    </row>
    <row r="308" spans="2:10" x14ac:dyDescent="0.25">
      <c r="B308" s="8"/>
      <c r="C308" s="8"/>
      <c r="D308" s="8"/>
      <c r="E308" s="8"/>
      <c r="F308" s="8"/>
      <c r="G308" s="8"/>
      <c r="H308" s="8"/>
      <c r="I308" s="8"/>
      <c r="J308" s="8"/>
    </row>
    <row r="309" spans="2:10" x14ac:dyDescent="0.25">
      <c r="B309" s="8"/>
      <c r="C309" s="8"/>
      <c r="D309" s="8"/>
      <c r="E309" s="8"/>
      <c r="F309" s="8"/>
      <c r="G309" s="8"/>
      <c r="H309" s="8"/>
      <c r="I309" s="8"/>
      <c r="J309" s="8"/>
    </row>
    <row r="310" spans="2:10" x14ac:dyDescent="0.25">
      <c r="B310" s="8"/>
      <c r="C310" s="8"/>
      <c r="D310" s="8"/>
      <c r="E310" s="8"/>
      <c r="F310" s="8"/>
      <c r="G310" s="8"/>
      <c r="H310" s="8"/>
      <c r="I310" s="8"/>
      <c r="J310" s="8"/>
    </row>
    <row r="311" spans="2:10" x14ac:dyDescent="0.25">
      <c r="B311" s="8"/>
      <c r="C311" s="8"/>
      <c r="D311" s="8"/>
      <c r="E311" s="8"/>
      <c r="F311" s="8"/>
      <c r="G311" s="8"/>
      <c r="H311" s="8"/>
      <c r="I311" s="8"/>
      <c r="J311" s="8"/>
    </row>
    <row r="312" spans="2:10" x14ac:dyDescent="0.25">
      <c r="B312" s="8"/>
      <c r="C312" s="8"/>
      <c r="D312" s="8"/>
      <c r="E312" s="8"/>
      <c r="F312" s="8"/>
      <c r="G312" s="8"/>
      <c r="H312" s="8"/>
      <c r="I312" s="8"/>
      <c r="J312" s="8"/>
    </row>
    <row r="313" spans="2:10" x14ac:dyDescent="0.25">
      <c r="B313" s="8"/>
      <c r="C313" s="8"/>
      <c r="D313" s="8"/>
      <c r="E313" s="8"/>
      <c r="F313" s="8"/>
      <c r="G313" s="8"/>
      <c r="H313" s="8"/>
      <c r="I313" s="8"/>
      <c r="J313" s="8"/>
    </row>
    <row r="314" spans="2:10" x14ac:dyDescent="0.25">
      <c r="B314" s="8"/>
      <c r="C314" s="8"/>
      <c r="D314" s="8"/>
      <c r="E314" s="8"/>
      <c r="F314" s="8"/>
      <c r="G314" s="8"/>
      <c r="H314" s="8"/>
      <c r="I314" s="8"/>
      <c r="J314" s="8"/>
    </row>
    <row r="315" spans="2:10" x14ac:dyDescent="0.25">
      <c r="B315" s="8"/>
      <c r="C315" s="8"/>
      <c r="D315" s="8"/>
      <c r="E315" s="8"/>
      <c r="F315" s="8"/>
      <c r="G315" s="8"/>
      <c r="H315" s="8"/>
      <c r="I315" s="8"/>
      <c r="J315" s="8"/>
    </row>
    <row r="316" spans="2:10" x14ac:dyDescent="0.25">
      <c r="B316" s="8"/>
      <c r="C316" s="8"/>
      <c r="D316" s="8"/>
      <c r="E316" s="8"/>
      <c r="F316" s="8"/>
      <c r="G316" s="8"/>
      <c r="H316" s="8"/>
      <c r="I316" s="8"/>
      <c r="J316" s="8"/>
    </row>
    <row r="317" spans="2:10" x14ac:dyDescent="0.25">
      <c r="B317" s="8"/>
      <c r="C317" s="8"/>
      <c r="D317" s="8"/>
      <c r="E317" s="8"/>
      <c r="F317" s="8"/>
      <c r="G317" s="8"/>
      <c r="H317" s="8"/>
      <c r="I317" s="8"/>
      <c r="J317" s="8"/>
    </row>
    <row r="318" spans="2:10" x14ac:dyDescent="0.25">
      <c r="B318" s="8"/>
      <c r="C318" s="8"/>
      <c r="D318" s="8"/>
      <c r="E318" s="8"/>
      <c r="F318" s="8"/>
      <c r="G318" s="8"/>
      <c r="H318" s="8"/>
      <c r="I318" s="8"/>
      <c r="J318" s="8"/>
    </row>
    <row r="319" spans="2:10" x14ac:dyDescent="0.25">
      <c r="B319" s="8"/>
      <c r="C319" s="8"/>
      <c r="D319" s="8"/>
      <c r="E319" s="8"/>
      <c r="F319" s="8"/>
      <c r="G319" s="8"/>
      <c r="H319" s="8"/>
      <c r="I319" s="8"/>
      <c r="J319" s="8"/>
    </row>
    <row r="320" spans="2:10" x14ac:dyDescent="0.25">
      <c r="B320" s="8"/>
      <c r="C320" s="8"/>
      <c r="D320" s="8"/>
      <c r="E320" s="8"/>
      <c r="F320" s="8"/>
      <c r="G320" s="8"/>
      <c r="H320" s="8"/>
      <c r="I320" s="8"/>
      <c r="J320" s="8"/>
    </row>
    <row r="321" spans="2:10" x14ac:dyDescent="0.25">
      <c r="B321" s="8"/>
      <c r="C321" s="8"/>
      <c r="D321" s="8"/>
      <c r="E321" s="8"/>
      <c r="F321" s="8"/>
      <c r="G321" s="8"/>
      <c r="H321" s="8"/>
      <c r="I321" s="8"/>
      <c r="J321" s="8"/>
    </row>
    <row r="322" spans="2:10" x14ac:dyDescent="0.25">
      <c r="B322" s="8"/>
      <c r="C322" s="8"/>
      <c r="D322" s="8"/>
      <c r="E322" s="8"/>
      <c r="F322" s="8"/>
      <c r="G322" s="8"/>
      <c r="H322" s="8"/>
      <c r="I322" s="8"/>
      <c r="J322" s="8"/>
    </row>
    <row r="323" spans="2:10" x14ac:dyDescent="0.25">
      <c r="B323" s="8"/>
      <c r="C323" s="8"/>
      <c r="D323" s="8"/>
      <c r="E323" s="8"/>
      <c r="F323" s="8"/>
      <c r="G323" s="8"/>
      <c r="H323" s="8"/>
      <c r="I323" s="8"/>
      <c r="J323" s="8"/>
    </row>
    <row r="324" spans="2:10" x14ac:dyDescent="0.25">
      <c r="B324" s="8"/>
      <c r="C324" s="8"/>
      <c r="D324" s="8"/>
      <c r="E324" s="8"/>
      <c r="F324" s="8"/>
      <c r="G324" s="8"/>
      <c r="H324" s="8"/>
      <c r="I324" s="8"/>
      <c r="J324" s="8"/>
    </row>
    <row r="325" spans="2:10" x14ac:dyDescent="0.25">
      <c r="B325" s="8"/>
      <c r="C325" s="8"/>
      <c r="D325" s="8"/>
      <c r="E325" s="8"/>
      <c r="F325" s="8"/>
      <c r="G325" s="8"/>
      <c r="H325" s="8"/>
      <c r="I325" s="8"/>
      <c r="J325" s="8"/>
    </row>
    <row r="326" spans="2:10" x14ac:dyDescent="0.25">
      <c r="B326" s="8"/>
      <c r="C326" s="8"/>
      <c r="D326" s="8"/>
      <c r="E326" s="8"/>
      <c r="F326" s="8"/>
      <c r="G326" s="8"/>
      <c r="H326" s="8"/>
      <c r="I326" s="8"/>
      <c r="J326" s="8"/>
    </row>
    <row r="327" spans="2:10" x14ac:dyDescent="0.25">
      <c r="B327" s="8"/>
      <c r="C327" s="8"/>
      <c r="D327" s="8"/>
      <c r="E327" s="8"/>
      <c r="F327" s="8"/>
      <c r="G327" s="8"/>
      <c r="H327" s="8"/>
      <c r="I327" s="8"/>
      <c r="J327" s="8"/>
    </row>
    <row r="328" spans="2:10" x14ac:dyDescent="0.25">
      <c r="B328" s="8"/>
      <c r="C328" s="8"/>
      <c r="D328" s="8"/>
      <c r="E328" s="8"/>
      <c r="F328" s="8"/>
      <c r="G328" s="8"/>
      <c r="H328" s="8"/>
      <c r="I328" s="8"/>
      <c r="J328" s="8"/>
    </row>
    <row r="329" spans="2:10" x14ac:dyDescent="0.25">
      <c r="B329" s="8"/>
      <c r="C329" s="8"/>
      <c r="D329" s="8"/>
      <c r="E329" s="8"/>
      <c r="F329" s="8"/>
      <c r="G329" s="8"/>
      <c r="H329" s="8"/>
      <c r="I329" s="8"/>
      <c r="J329" s="8"/>
    </row>
    <row r="330" spans="2:10" x14ac:dyDescent="0.25">
      <c r="B330" s="8"/>
      <c r="C330" s="8"/>
      <c r="D330" s="8"/>
      <c r="E330" s="8"/>
      <c r="F330" s="8"/>
      <c r="G330" s="8"/>
      <c r="H330" s="8"/>
      <c r="I330" s="8"/>
      <c r="J330" s="8"/>
    </row>
    <row r="331" spans="2:10" x14ac:dyDescent="0.25">
      <c r="B331" s="8"/>
      <c r="C331" s="8"/>
      <c r="D331" s="8"/>
      <c r="E331" s="8"/>
      <c r="F331" s="8"/>
      <c r="G331" s="8"/>
      <c r="H331" s="8"/>
      <c r="I331" s="8"/>
      <c r="J331" s="8"/>
    </row>
    <row r="332" spans="2:10" x14ac:dyDescent="0.25">
      <c r="B332" s="8"/>
      <c r="C332" s="8"/>
      <c r="D332" s="8"/>
      <c r="E332" s="8"/>
      <c r="F332" s="8"/>
      <c r="G332" s="8"/>
      <c r="H332" s="8"/>
      <c r="I332" s="8"/>
      <c r="J332" s="8"/>
    </row>
    <row r="333" spans="2:10" x14ac:dyDescent="0.25">
      <c r="B333" s="8"/>
      <c r="C333" s="8"/>
      <c r="D333" s="8"/>
      <c r="E333" s="8"/>
      <c r="F333" s="8"/>
      <c r="G333" s="8"/>
      <c r="H333" s="8"/>
      <c r="I333" s="8"/>
      <c r="J333" s="8"/>
    </row>
    <row r="334" spans="2:10" x14ac:dyDescent="0.25">
      <c r="B334" s="8"/>
      <c r="C334" s="8"/>
      <c r="D334" s="8"/>
      <c r="E334" s="8"/>
      <c r="F334" s="8"/>
      <c r="G334" s="8"/>
      <c r="H334" s="8"/>
      <c r="I334" s="8"/>
      <c r="J334" s="8"/>
    </row>
    <row r="335" spans="2:10" x14ac:dyDescent="0.25">
      <c r="B335" s="8"/>
      <c r="C335" s="8"/>
      <c r="D335" s="8"/>
      <c r="E335" s="8"/>
      <c r="F335" s="8"/>
      <c r="G335" s="8"/>
      <c r="H335" s="8"/>
      <c r="I335" s="8"/>
      <c r="J335" s="8"/>
    </row>
    <row r="336" spans="2:10" x14ac:dyDescent="0.25">
      <c r="B336" s="8"/>
      <c r="C336" s="8"/>
      <c r="D336" s="8"/>
      <c r="E336" s="8"/>
      <c r="F336" s="8"/>
      <c r="G336" s="8"/>
      <c r="H336" s="8"/>
      <c r="I336" s="8"/>
      <c r="J336" s="8"/>
    </row>
    <row r="337" spans="2:10" x14ac:dyDescent="0.25">
      <c r="B337" s="8"/>
      <c r="C337" s="8"/>
      <c r="D337" s="8"/>
      <c r="E337" s="8"/>
      <c r="F337" s="8"/>
      <c r="G337" s="8"/>
      <c r="H337" s="8"/>
      <c r="I337" s="8"/>
      <c r="J337" s="8"/>
    </row>
    <row r="338" spans="2:10" x14ac:dyDescent="0.25">
      <c r="B338" s="8"/>
      <c r="C338" s="8"/>
      <c r="D338" s="8"/>
      <c r="E338" s="8"/>
      <c r="F338" s="8"/>
      <c r="G338" s="8"/>
      <c r="H338" s="8"/>
      <c r="I338" s="8"/>
      <c r="J338" s="8"/>
    </row>
    <row r="339" spans="2:10" x14ac:dyDescent="0.25">
      <c r="B339" s="8"/>
      <c r="C339" s="8"/>
      <c r="D339" s="8"/>
      <c r="E339" s="8"/>
      <c r="F339" s="8"/>
      <c r="G339" s="8"/>
      <c r="H339" s="8"/>
      <c r="I339" s="8"/>
      <c r="J339" s="8"/>
    </row>
    <row r="340" spans="2:10" x14ac:dyDescent="0.25">
      <c r="B340" s="8"/>
      <c r="C340" s="8"/>
      <c r="D340" s="8"/>
      <c r="E340" s="8"/>
      <c r="F340" s="8"/>
      <c r="G340" s="8"/>
      <c r="H340" s="8"/>
      <c r="I340" s="8"/>
      <c r="J340" s="8"/>
    </row>
    <row r="341" spans="2:10" x14ac:dyDescent="0.25">
      <c r="B341" s="8"/>
      <c r="C341" s="8"/>
      <c r="D341" s="8"/>
      <c r="E341" s="8"/>
      <c r="F341" s="8"/>
      <c r="G341" s="8"/>
      <c r="H341" s="8"/>
      <c r="I341" s="8"/>
      <c r="J341" s="8"/>
    </row>
    <row r="342" spans="2:10" x14ac:dyDescent="0.25">
      <c r="B342" s="8"/>
      <c r="C342" s="8"/>
      <c r="D342" s="8"/>
      <c r="E342" s="8"/>
      <c r="F342" s="8"/>
      <c r="G342" s="8"/>
      <c r="H342" s="8"/>
      <c r="I342" s="8"/>
      <c r="J342" s="8"/>
    </row>
    <row r="343" spans="2:10" x14ac:dyDescent="0.25">
      <c r="B343" s="8"/>
      <c r="C343" s="8"/>
      <c r="D343" s="8"/>
      <c r="E343" s="8"/>
      <c r="F343" s="8"/>
      <c r="G343" s="8"/>
      <c r="H343" s="8"/>
      <c r="I343" s="8"/>
      <c r="J343" s="8"/>
    </row>
    <row r="344" spans="2:10" x14ac:dyDescent="0.25">
      <c r="B344" s="8"/>
      <c r="C344" s="8"/>
      <c r="D344" s="8"/>
      <c r="E344" s="8"/>
      <c r="F344" s="8"/>
      <c r="G344" s="8"/>
      <c r="H344" s="8"/>
      <c r="I344" s="8"/>
      <c r="J344" s="8"/>
    </row>
    <row r="345" spans="2:10" x14ac:dyDescent="0.25">
      <c r="B345" s="8"/>
      <c r="C345" s="8"/>
      <c r="D345" s="8"/>
      <c r="E345" s="8"/>
      <c r="F345" s="8"/>
      <c r="G345" s="8"/>
      <c r="H345" s="8"/>
      <c r="I345" s="8"/>
      <c r="J345" s="8"/>
    </row>
    <row r="346" spans="2:10" x14ac:dyDescent="0.25">
      <c r="B346" s="8"/>
      <c r="C346" s="8"/>
      <c r="D346" s="8"/>
      <c r="E346" s="8"/>
      <c r="F346" s="8"/>
      <c r="G346" s="8"/>
      <c r="H346" s="8"/>
      <c r="I346" s="8"/>
      <c r="J346" s="8"/>
    </row>
    <row r="347" spans="2:10" x14ac:dyDescent="0.25">
      <c r="B347" s="8"/>
      <c r="C347" s="8"/>
      <c r="D347" s="8"/>
      <c r="E347" s="8"/>
      <c r="F347" s="8"/>
      <c r="G347" s="8"/>
      <c r="H347" s="8"/>
      <c r="I347" s="8"/>
      <c r="J347" s="8"/>
    </row>
    <row r="348" spans="2:10" x14ac:dyDescent="0.25">
      <c r="B348" s="8"/>
      <c r="C348" s="8"/>
      <c r="D348" s="8"/>
      <c r="E348" s="8"/>
      <c r="F348" s="8"/>
      <c r="G348" s="8"/>
      <c r="H348" s="8"/>
      <c r="I348" s="8"/>
      <c r="J348" s="8"/>
    </row>
    <row r="349" spans="2:10" x14ac:dyDescent="0.25">
      <c r="B349" s="8"/>
      <c r="C349" s="8"/>
      <c r="D349" s="8"/>
      <c r="E349" s="8"/>
      <c r="F349" s="8"/>
      <c r="G349" s="8"/>
      <c r="H349" s="8"/>
      <c r="I349" s="8"/>
      <c r="J349" s="8"/>
    </row>
    <row r="350" spans="2:10" x14ac:dyDescent="0.25">
      <c r="B350" s="8"/>
      <c r="C350" s="8"/>
      <c r="D350" s="8"/>
      <c r="E350" s="8"/>
      <c r="F350" s="8"/>
      <c r="G350" s="8"/>
      <c r="H350" s="8"/>
      <c r="I350" s="8"/>
      <c r="J350" s="8"/>
    </row>
    <row r="351" spans="2:10" x14ac:dyDescent="0.25">
      <c r="B351" s="8"/>
      <c r="C351" s="8"/>
      <c r="D351" s="8"/>
      <c r="E351" s="8"/>
      <c r="F351" s="8"/>
      <c r="G351" s="8"/>
      <c r="H351" s="8"/>
      <c r="I351" s="8"/>
      <c r="J351" s="8"/>
    </row>
    <row r="352" spans="2:10" x14ac:dyDescent="0.25">
      <c r="B352" s="8"/>
      <c r="C352" s="8"/>
      <c r="D352" s="8"/>
      <c r="E352" s="8"/>
      <c r="F352" s="8"/>
      <c r="G352" s="8"/>
      <c r="H352" s="8"/>
      <c r="I352" s="8"/>
      <c r="J352" s="8"/>
    </row>
    <row r="353" spans="2:10" x14ac:dyDescent="0.25">
      <c r="B353" s="8"/>
      <c r="C353" s="8"/>
      <c r="D353" s="8"/>
      <c r="E353" s="8"/>
      <c r="F353" s="8"/>
      <c r="G353" s="8"/>
      <c r="H353" s="8"/>
      <c r="I353" s="8"/>
      <c r="J353" s="8"/>
    </row>
    <row r="354" spans="2:10" x14ac:dyDescent="0.25">
      <c r="B354" s="8"/>
      <c r="C354" s="8"/>
      <c r="D354" s="8"/>
      <c r="E354" s="8"/>
      <c r="F354" s="8"/>
      <c r="G354" s="8"/>
      <c r="H354" s="8"/>
      <c r="I354" s="8"/>
      <c r="J354" s="8"/>
    </row>
    <row r="355" spans="2:10" x14ac:dyDescent="0.25">
      <c r="B355" s="8"/>
      <c r="C355" s="8"/>
      <c r="D355" s="8"/>
      <c r="E355" s="8"/>
      <c r="F355" s="8"/>
      <c r="G355" s="8"/>
      <c r="H355" s="8"/>
      <c r="I355" s="8"/>
      <c r="J355" s="8"/>
    </row>
    <row r="356" spans="2:10" x14ac:dyDescent="0.25">
      <c r="B356" s="8"/>
      <c r="C356" s="8"/>
      <c r="D356" s="8"/>
      <c r="E356" s="8"/>
      <c r="F356" s="8"/>
      <c r="G356" s="8"/>
      <c r="H356" s="8"/>
      <c r="I356" s="8"/>
      <c r="J356" s="8"/>
    </row>
    <row r="357" spans="2:10" x14ac:dyDescent="0.25">
      <c r="B357" s="8"/>
      <c r="C357" s="8"/>
      <c r="D357" s="8"/>
      <c r="E357" s="8"/>
      <c r="F357" s="8"/>
      <c r="G357" s="8"/>
      <c r="H357" s="8"/>
      <c r="I357" s="8"/>
      <c r="J357" s="8"/>
    </row>
    <row r="358" spans="2:10" x14ac:dyDescent="0.25">
      <c r="B358" s="8"/>
      <c r="J358" s="8"/>
    </row>
    <row r="359" spans="2:10" x14ac:dyDescent="0.25">
      <c r="B359" s="8"/>
      <c r="J359" s="8"/>
    </row>
    <row r="360" spans="2:10" x14ac:dyDescent="0.25">
      <c r="B360" s="8"/>
      <c r="J360" s="8"/>
    </row>
    <row r="361" spans="2:10" x14ac:dyDescent="0.25">
      <c r="B361" s="8"/>
      <c r="J361" s="8"/>
    </row>
    <row r="362" spans="2:10" x14ac:dyDescent="0.25">
      <c r="B362" s="8"/>
      <c r="J362" s="8"/>
    </row>
    <row r="363" spans="2:10" x14ac:dyDescent="0.25">
      <c r="B363" s="8"/>
      <c r="J363" s="8"/>
    </row>
    <row r="364" spans="2:10" x14ac:dyDescent="0.25">
      <c r="B364" s="8"/>
      <c r="J364" s="8"/>
    </row>
    <row r="365" spans="2:10" x14ac:dyDescent="0.25">
      <c r="B365" s="8"/>
      <c r="J365" s="8"/>
    </row>
    <row r="366" spans="2:10" x14ac:dyDescent="0.25">
      <c r="B366" s="8"/>
      <c r="J366" s="8"/>
    </row>
    <row r="367" spans="2:10" x14ac:dyDescent="0.25">
      <c r="B367" s="8"/>
      <c r="J367" s="8"/>
    </row>
    <row r="368" spans="2:10" x14ac:dyDescent="0.25">
      <c r="B368" s="8"/>
      <c r="J368" s="8"/>
    </row>
    <row r="369" spans="2:10" x14ac:dyDescent="0.25">
      <c r="B369" s="8"/>
      <c r="J369" s="8"/>
    </row>
    <row r="370" spans="2:10" x14ac:dyDescent="0.25">
      <c r="B370" s="8"/>
      <c r="J370" s="8"/>
    </row>
    <row r="371" spans="2:10" x14ac:dyDescent="0.25">
      <c r="B371" s="8"/>
      <c r="J371" s="8"/>
    </row>
    <row r="372" spans="2:10" x14ac:dyDescent="0.25">
      <c r="B372" s="8"/>
      <c r="J372" s="8"/>
    </row>
    <row r="373" spans="2:10" x14ac:dyDescent="0.25">
      <c r="B373" s="8"/>
      <c r="J373" s="8"/>
    </row>
    <row r="374" spans="2:10" x14ac:dyDescent="0.25">
      <c r="B374" s="8"/>
      <c r="J374" s="8"/>
    </row>
    <row r="375" spans="2:10" x14ac:dyDescent="0.25">
      <c r="B375" s="8"/>
      <c r="J375" s="8"/>
    </row>
  </sheetData>
  <sheetProtection algorithmName="SHA-512" hashValue="D5uPs6vFAO9I2qweg7SJuUNg+eTB0GyFYEDta9j0iMoU5jcnde5RgvfMYpq3xHXj+9YkUdSnKOSZBwQEk0dJbQ==" saltValue="hTsYbaa508OTIiskFOn+yg==" spinCount="100000" sheet="1" objects="1" scenarios="1" selectLockedCells="1"/>
  <mergeCells count="6">
    <mergeCell ref="C59:H60"/>
    <mergeCell ref="C53:I55"/>
    <mergeCell ref="B1:U13"/>
    <mergeCell ref="A14:L14"/>
    <mergeCell ref="C16:F22"/>
    <mergeCell ref="C24:I24"/>
  </mergeCells>
  <hyperlinks>
    <hyperlink ref="B1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Air Cylinders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Graham</dc:creator>
  <cp:lastModifiedBy>Michael</cp:lastModifiedBy>
  <dcterms:created xsi:type="dcterms:W3CDTF">2014-03-19T19:13:48Z</dcterms:created>
  <dcterms:modified xsi:type="dcterms:W3CDTF">2015-01-25T18:13:03Z</dcterms:modified>
</cp:coreProperties>
</file>